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Julia\Dropbox\Office 2013\922 NP 2013\Excel2013\Pages\Data&amp;SolutionFiles\NP Excel2013 ASFs and Rubrics\ExcelA\Review\"/>
    </mc:Choice>
  </mc:AlternateContent>
  <bookViews>
    <workbookView xWindow="360" yWindow="75" windowWidth="12120" windowHeight="9120" activeTab="1"/>
  </bookViews>
  <sheets>
    <sheet name="Documentation" sheetId="2" r:id="rId1"/>
    <sheet name="Youth Players" sheetId="1" r:id="rId2"/>
  </sheets>
  <definedNames>
    <definedName name="_xlnm._FilterDatabase" localSheetId="1" hidden="1">'Youth Players'!$A$1:$G$40</definedName>
    <definedName name="Query1">'Youth Players'!#REF!</definedName>
  </definedNames>
  <calcPr calcId="15251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L18" i="1" l="1"/>
  <c r="L19" i="1"/>
  <c r="L26" i="1"/>
  <c r="L27" i="1"/>
  <c r="L34" i="1"/>
  <c r="L35" i="1"/>
  <c r="K2" i="1"/>
  <c r="K3" i="1"/>
  <c r="L3" i="1" s="1"/>
  <c r="K4" i="1"/>
  <c r="K5" i="1"/>
  <c r="K6" i="1"/>
  <c r="L6" i="1" s="1"/>
  <c r="K7" i="1"/>
  <c r="L7" i="1" s="1"/>
  <c r="K8" i="1"/>
  <c r="K9" i="1"/>
  <c r="K10" i="1"/>
  <c r="L10" i="1" s="1"/>
  <c r="K11" i="1"/>
  <c r="L11" i="1" s="1"/>
  <c r="K12" i="1"/>
  <c r="K13" i="1"/>
  <c r="K14" i="1"/>
  <c r="L14" i="1" s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15" i="1"/>
  <c r="J3" i="1"/>
  <c r="J4" i="1"/>
  <c r="L4" i="1" s="1"/>
  <c r="J5" i="1"/>
  <c r="L5" i="1" s="1"/>
  <c r="J6" i="1"/>
  <c r="J7" i="1"/>
  <c r="J8" i="1"/>
  <c r="L8" i="1" s="1"/>
  <c r="J9" i="1"/>
  <c r="L9" i="1" s="1"/>
  <c r="J10" i="1"/>
  <c r="J11" i="1"/>
  <c r="J12" i="1"/>
  <c r="L12" i="1" s="1"/>
  <c r="J13" i="1"/>
  <c r="L13" i="1" s="1"/>
  <c r="J14" i="1"/>
  <c r="J15" i="1"/>
  <c r="L15" i="1" s="1"/>
  <c r="J16" i="1"/>
  <c r="J17" i="1"/>
  <c r="L17" i="1" s="1"/>
  <c r="J18" i="1"/>
  <c r="J19" i="1"/>
  <c r="J20" i="1"/>
  <c r="J21" i="1"/>
  <c r="L21" i="1" s="1"/>
  <c r="J22" i="1"/>
  <c r="L22" i="1" s="1"/>
  <c r="J23" i="1"/>
  <c r="L23" i="1" s="1"/>
  <c r="J24" i="1"/>
  <c r="J25" i="1"/>
  <c r="L25" i="1" s="1"/>
  <c r="J26" i="1"/>
  <c r="J27" i="1"/>
  <c r="J28" i="1"/>
  <c r="J29" i="1"/>
  <c r="L29" i="1" s="1"/>
  <c r="J30" i="1"/>
  <c r="L30" i="1" s="1"/>
  <c r="J31" i="1"/>
  <c r="L31" i="1" s="1"/>
  <c r="J32" i="1"/>
  <c r="J33" i="1"/>
  <c r="L33" i="1" s="1"/>
  <c r="J34" i="1"/>
  <c r="J35" i="1"/>
  <c r="J36" i="1"/>
  <c r="J37" i="1"/>
  <c r="L37" i="1" s="1"/>
  <c r="J38" i="1"/>
  <c r="L38" i="1" s="1"/>
  <c r="J39" i="1"/>
  <c r="L39" i="1" s="1"/>
  <c r="J40" i="1"/>
  <c r="J2" i="1"/>
  <c r="L2" i="1" s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L40" i="1" l="1"/>
  <c r="L36" i="1"/>
  <c r="L32" i="1"/>
  <c r="L28" i="1"/>
  <c r="L24" i="1"/>
  <c r="L20" i="1"/>
  <c r="L16" i="1"/>
</calcChain>
</file>

<file path=xl/sharedStrings.xml><?xml version="1.0" encoding="utf-8"?>
<sst xmlns="http://schemas.openxmlformats.org/spreadsheetml/2006/main" count="213" uniqueCount="130">
  <si>
    <t>Address</t>
  </si>
  <si>
    <t>Phone</t>
  </si>
  <si>
    <t>14 Chestnut Street</t>
  </si>
  <si>
    <t>51 Mellbridge Drive</t>
  </si>
  <si>
    <t>216 Maplewood Drive</t>
  </si>
  <si>
    <t>625 Old Dunstable Rd.</t>
  </si>
  <si>
    <t>545 Algonquin Drive</t>
  </si>
  <si>
    <t>PO Box 1482</t>
  </si>
  <si>
    <t>11 Birchwood Drive</t>
  </si>
  <si>
    <t>300 Coffin Avenue</t>
  </si>
  <si>
    <t>22 Benefit Street</t>
  </si>
  <si>
    <t>240 Mulberry Drive</t>
  </si>
  <si>
    <t>60 Mill Pond Road</t>
  </si>
  <si>
    <t>PO Box 127</t>
  </si>
  <si>
    <t>16 Conch Road</t>
  </si>
  <si>
    <t>1 Elmcrest Avenue</t>
  </si>
  <si>
    <t>34 Morton Drive</t>
  </si>
  <si>
    <t>929 Hopkins Hill Road</t>
  </si>
  <si>
    <t>105 Sefton Drive</t>
  </si>
  <si>
    <t>139 Edgewater Drive West</t>
  </si>
  <si>
    <t>265 Weathervane Road</t>
  </si>
  <si>
    <t>61 Sherman Avenue</t>
  </si>
  <si>
    <t>1 Wenscott Lane</t>
  </si>
  <si>
    <t>10 Tanglewood Lane, #115</t>
  </si>
  <si>
    <t>1821 Mooresfield Road</t>
  </si>
  <si>
    <t>334 Chatham Circle</t>
  </si>
  <si>
    <t>716 Magnolia Place, S. E.</t>
  </si>
  <si>
    <t>Town</t>
  </si>
  <si>
    <t>DOB</t>
  </si>
  <si>
    <t>PO Box 1245</t>
  </si>
  <si>
    <t>PO Box 443</t>
  </si>
  <si>
    <t>PO Box 132</t>
  </si>
  <si>
    <t>State</t>
  </si>
  <si>
    <t>ok</t>
  </si>
  <si>
    <t>drumright</t>
  </si>
  <si>
    <t>cushing</t>
  </si>
  <si>
    <t>bristow</t>
  </si>
  <si>
    <t>stroud</t>
  </si>
  <si>
    <t>Author:</t>
  </si>
  <si>
    <t>James Perez</t>
  </si>
  <si>
    <t>Date:</t>
  </si>
  <si>
    <t>Purpose:</t>
  </si>
  <si>
    <t>Sharp Blades Hockey Club-Youth Division</t>
  </si>
  <si>
    <t>To collect data about youth hockey club members</t>
  </si>
  <si>
    <t>Eaton</t>
  </si>
  <si>
    <t xml:space="preserve">  Elliot</t>
  </si>
  <si>
    <t>Uhlig</t>
  </si>
  <si>
    <t xml:space="preserve">  Roxana</t>
  </si>
  <si>
    <t>Forrester</t>
  </si>
  <si>
    <t xml:space="preserve">  Dolores</t>
  </si>
  <si>
    <t>Whitney</t>
  </si>
  <si>
    <t xml:space="preserve">  Elizabeth</t>
  </si>
  <si>
    <t>Bullock</t>
  </si>
  <si>
    <t xml:space="preserve">  Charles</t>
  </si>
  <si>
    <t>Coulahan</t>
  </si>
  <si>
    <t xml:space="preserve">  Linda</t>
  </si>
  <si>
    <t>Burns</t>
  </si>
  <si>
    <t xml:space="preserve">  Robert</t>
  </si>
  <si>
    <t>Berounsky</t>
  </si>
  <si>
    <t xml:space="preserve">  Cynthia</t>
  </si>
  <si>
    <t>Richmond</t>
  </si>
  <si>
    <t xml:space="preserve">  Barbara</t>
  </si>
  <si>
    <t>Devine</t>
  </si>
  <si>
    <t>Tortolani</t>
  </si>
  <si>
    <t xml:space="preserve">  Dawn</t>
  </si>
  <si>
    <t>Hooper</t>
  </si>
  <si>
    <t xml:space="preserve">  George</t>
  </si>
  <si>
    <t>Gordon</t>
  </si>
  <si>
    <t xml:space="preserve">  Jon</t>
  </si>
  <si>
    <t>Brown</t>
  </si>
  <si>
    <t xml:space="preserve">  Jane</t>
  </si>
  <si>
    <t>Pisani</t>
  </si>
  <si>
    <t xml:space="preserve">  Yong</t>
  </si>
  <si>
    <t>Baker</t>
  </si>
  <si>
    <t xml:space="preserve">  Jason</t>
  </si>
  <si>
    <t>Moxy</t>
  </si>
  <si>
    <t xml:space="preserve">  Ann</t>
  </si>
  <si>
    <t>Granger</t>
  </si>
  <si>
    <t>Dimond</t>
  </si>
  <si>
    <t xml:space="preserve">  Pamela</t>
  </si>
  <si>
    <t>Clough</t>
  </si>
  <si>
    <t xml:space="preserve">  Nancy</t>
  </si>
  <si>
    <t>Reardon</t>
  </si>
  <si>
    <t xml:space="preserve">  Joan</t>
  </si>
  <si>
    <t>Lausier</t>
  </si>
  <si>
    <t xml:space="preserve">  John</t>
  </si>
  <si>
    <t xml:space="preserve">  Natalie</t>
  </si>
  <si>
    <t>Booth</t>
  </si>
  <si>
    <t>Hickox</t>
  </si>
  <si>
    <t xml:space="preserve">  Lillian</t>
  </si>
  <si>
    <t>Anderson</t>
  </si>
  <si>
    <t xml:space="preserve">  Peter</t>
  </si>
  <si>
    <t>Wall</t>
  </si>
  <si>
    <t>Nekovei</t>
  </si>
  <si>
    <t xml:space="preserve">  James</t>
  </si>
  <si>
    <t>Tourigny</t>
  </si>
  <si>
    <t xml:space="preserve">  Art</t>
  </si>
  <si>
    <t>Babson</t>
  </si>
  <si>
    <t xml:space="preserve">  Susan</t>
  </si>
  <si>
    <t>Kim</t>
  </si>
  <si>
    <t xml:space="preserve">  Reza</t>
  </si>
  <si>
    <t>Rose</t>
  </si>
  <si>
    <t xml:space="preserve">Swift </t>
  </si>
  <si>
    <t xml:space="preserve">  Stephen</t>
  </si>
  <si>
    <t>Temkin</t>
  </si>
  <si>
    <t xml:space="preserve">  William</t>
  </si>
  <si>
    <t>Danis</t>
  </si>
  <si>
    <t xml:space="preserve">  Traci</t>
  </si>
  <si>
    <t>Tinker</t>
  </si>
  <si>
    <t xml:space="preserve">  Judith</t>
  </si>
  <si>
    <t>Mercer</t>
  </si>
  <si>
    <t xml:space="preserve">  Kimberly</t>
  </si>
  <si>
    <t>Hufnagel</t>
  </si>
  <si>
    <t xml:space="preserve">  Paul</t>
  </si>
  <si>
    <t>Outram</t>
  </si>
  <si>
    <t>First Name</t>
  </si>
  <si>
    <t>Last Name</t>
  </si>
  <si>
    <t>Status</t>
  </si>
  <si>
    <t>Twn</t>
  </si>
  <si>
    <t>St</t>
  </si>
  <si>
    <t>Town State</t>
  </si>
  <si>
    <t>153  Allen Ave.</t>
  </si>
  <si>
    <t>192 Spencer   Avenue</t>
  </si>
  <si>
    <t>20  Norwood Road</t>
  </si>
  <si>
    <t>51 Pepper Bush  Trail</t>
  </si>
  <si>
    <t>216  Maplewood Drive</t>
  </si>
  <si>
    <t>1337  Newton Street, NE</t>
  </si>
  <si>
    <t>2751 SE 114th  Avenue</t>
  </si>
  <si>
    <t>17  Wheaton Avenue</t>
  </si>
  <si>
    <t>Addr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</si>
</sst>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lt;=9999999]###\-####;\(###\)\ ###\-####"/>
  </numFmts>
  <fonts count="10" x14ac:knownFonts="1">
    <font>
      <sz val="10"/>
      <name val="MS Sans Serif"/>
    </font>
    <font>
      <sz val="8"/>
      <name val="MS Sans Serif"/>
      <family val="2"/>
    </font>
    <font>
      <sz val="10"/>
      <name val="Calibri"/>
      <scheme val="minor"/>
    </font>
    <font>
      <b/>
      <sz val="16"/>
      <color theme="3" tint="0.39997558519241921"/>
      <name val="Copperplate Gothic Light"/>
      <family val="2"/>
    </font>
    <font>
      <b/>
      <sz val="16"/>
      <name val="Copperplate Gothic Light"/>
      <family val="2"/>
    </font>
    <font>
      <b/>
      <sz val="12"/>
      <name val="Copperplate Gothic Light"/>
      <family val="2"/>
    </font>
    <font>
      <sz val="12"/>
      <name val="Copperplate Gothic Light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4" fontId="6" fillId="0" borderId="0" xfId="0" applyNumberFormat="1" applyFont="1"/>
    <xf numFmtId="0" fontId="7" fillId="2" borderId="1" xfId="0" applyFont="1" applyFill="1" applyBorder="1"/>
    <xf numFmtId="0" fontId="8" fillId="0" borderId="0" xfId="0" applyFont="1"/>
    <xf numFmtId="14" fontId="8" fillId="0" borderId="0" xfId="0" applyNumberFormat="1" applyFont="1"/>
    <xf numFmtId="164" fontId="8" fillId="0" borderId="0" xfId="0" applyNumberFormat="1" applyFont="1"/>
    <xf numFmtId="0" fontId="9" fillId="3" borderId="2" xfId="0" applyFont="1" applyFill="1" applyBorder="1"/>
    <xf numFmtId="0" fontId="9" fillId="4" borderId="2" xfId="0" applyFont="1" applyFill="1" applyBorder="1"/>
    <xf numFmtId="0" fontId="9" fillId="3" borderId="3" xfId="0" applyFont="1" applyFill="1" applyBorder="1"/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[&lt;=9999999]###\-####;\(###\)\ ###\-####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19050</xdr:rowOff>
    </xdr:from>
    <xdr:to>
      <xdr:col>5</xdr:col>
      <xdr:colOff>399414</xdr:colOff>
      <xdr:row>4</xdr:row>
      <xdr:rowOff>3810</xdr:rowOff>
    </xdr:to>
    <xdr:grpSp>
      <xdr:nvGrpSpPr>
        <xdr:cNvPr id="2" name="Group 1"/>
        <xdr:cNvGrpSpPr/>
      </xdr:nvGrpSpPr>
      <xdr:grpSpPr>
        <a:xfrm>
          <a:off x="1943100" y="514350"/>
          <a:ext cx="2228214" cy="365760"/>
          <a:chOff x="0" y="9525"/>
          <a:chExt cx="2228459" cy="365760"/>
        </a:xfrm>
      </xdr:grpSpPr>
      <xdr:grpSp>
        <xdr:nvGrpSpPr>
          <xdr:cNvPr id="3" name="Group 2"/>
          <xdr:cNvGrpSpPr/>
        </xdr:nvGrpSpPr>
        <xdr:grpSpPr>
          <a:xfrm>
            <a:off x="0" y="9525"/>
            <a:ext cx="400041" cy="365760"/>
            <a:chOff x="0" y="19050"/>
            <a:chExt cx="400041" cy="365760"/>
          </a:xfrm>
        </xdr:grpSpPr>
        <xdr:sp macro="" textlink="">
          <xdr:nvSpPr>
            <xdr:cNvPr id="5" name="AutoShape 102"/>
            <xdr:cNvSpPr>
              <a:spLocks/>
            </xdr:cNvSpPr>
          </xdr:nvSpPr>
          <xdr:spPr bwMode="auto">
            <a:xfrm>
              <a:off x="0" y="19050"/>
              <a:ext cx="114300" cy="365760"/>
            </a:xfrm>
            <a:prstGeom prst="rightBrace">
              <a:avLst>
                <a:gd name="adj1" fmla="val 20000"/>
                <a:gd name="adj2" fmla="val 50000"/>
              </a:avLst>
            </a:prstGeom>
            <a:noFill/>
            <a:ln w="25400">
              <a:solidFill>
                <a:srgbClr val="00B05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en-US"/>
            </a:p>
          </xdr:txBody>
        </xdr:sp>
        <xdr:cxnSp macro="">
          <xdr:nvCxnSpPr>
            <xdr:cNvPr id="6" name="AutoShape 27"/>
            <xdr:cNvCxnSpPr>
              <a:cxnSpLocks noChangeShapeType="1"/>
              <a:stCxn id="4" idx="1"/>
            </xdr:cNvCxnSpPr>
          </xdr:nvCxnSpPr>
          <xdr:spPr bwMode="auto">
            <a:xfrm flipH="1">
              <a:off x="133319" y="203644"/>
              <a:ext cx="266722" cy="0"/>
            </a:xfrm>
            <a:prstGeom prst="straightConnector1">
              <a:avLst/>
            </a:prstGeom>
            <a:noFill/>
            <a:ln w="25400">
              <a:solidFill>
                <a:srgbClr val="00B050"/>
              </a:solidFill>
              <a:miter lim="800000"/>
              <a:headEnd w="med" len="lg"/>
              <a:tailEnd type="stealth" w="med" len="lg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cxnSp>
      </xdr:grpSp>
      <xdr:sp macro="" textlink="">
        <xdr:nvSpPr>
          <xdr:cNvPr id="4" name="Rectangular Callout 3"/>
          <xdr:cNvSpPr>
            <a:spLocks noChangeArrowheads="1"/>
          </xdr:cNvSpPr>
        </xdr:nvSpPr>
        <xdr:spPr bwMode="auto">
          <a:xfrm>
            <a:off x="400041" y="28575"/>
            <a:ext cx="1828418" cy="331088"/>
          </a:xfrm>
          <a:prstGeom prst="wedgeRectCallout">
            <a:avLst>
              <a:gd name="adj1" fmla="val -2699"/>
              <a:gd name="adj2" fmla="val -671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73152" tIns="73152" rIns="73152" bIns="73152" anchor="t" anchorCtr="0" upright="1">
            <a:spAutoFit/>
          </a:bodyPr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200"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Times New Roman" panose="02020603050405020304" pitchFamily="18" charset="0"/>
              </a:rPr>
              <a:t>Name/date entered</a:t>
            </a:r>
            <a:endParaRPr lang="en-US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38</xdr:row>
      <xdr:rowOff>19049</xdr:rowOff>
    </xdr:from>
    <xdr:to>
      <xdr:col>2</xdr:col>
      <xdr:colOff>438150</xdr:colOff>
      <xdr:row>42</xdr:row>
      <xdr:rowOff>48005</xdr:rowOff>
    </xdr:to>
    <xdr:sp macro="" textlink="">
      <xdr:nvSpPr>
        <xdr:cNvPr id="2" name="Rectangular Callout 1"/>
        <xdr:cNvSpPr>
          <a:spLocks noChangeArrowheads="1"/>
        </xdr:cNvSpPr>
      </xdr:nvSpPr>
      <xdr:spPr bwMode="auto">
        <a:xfrm>
          <a:off x="28575" y="6191249"/>
          <a:ext cx="1828800" cy="676656"/>
        </a:xfrm>
        <a:prstGeom prst="wedgeRectCallout">
          <a:avLst>
            <a:gd name="adj1" fmla="val -2699"/>
            <a:gd name="adj2" fmla="val -67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3152" tIns="73152" rIns="73152" bIns="73152" anchor="t" anchorCtr="0" upright="1">
          <a:spAutoFit/>
        </a:bodyPr>
        <a:lstStyle/>
        <a:p>
          <a:r>
            <a:rPr lang="en-US" sz="11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Youth Players sheet, table “Youth” created for the data in A1:F40</a:t>
          </a:r>
          <a:endParaRPr lang="en-US">
            <a:effectLst/>
          </a:endParaRPr>
        </a:p>
      </xdr:txBody>
    </xdr:sp>
    <xdr:clientData/>
  </xdr:twoCellAnchor>
  <xdr:twoCellAnchor>
    <xdr:from>
      <xdr:col>0</xdr:col>
      <xdr:colOff>28575</xdr:colOff>
      <xdr:row>46</xdr:row>
      <xdr:rowOff>114300</xdr:rowOff>
    </xdr:from>
    <xdr:to>
      <xdr:col>2</xdr:col>
      <xdr:colOff>438150</xdr:colOff>
      <xdr:row>50</xdr:row>
      <xdr:rowOff>145247</xdr:rowOff>
    </xdr:to>
    <xdr:grpSp>
      <xdr:nvGrpSpPr>
        <xdr:cNvPr id="32" name="Group 31"/>
        <xdr:cNvGrpSpPr/>
      </xdr:nvGrpSpPr>
      <xdr:grpSpPr>
        <a:xfrm>
          <a:off x="28575" y="7581900"/>
          <a:ext cx="1828800" cy="678647"/>
          <a:chOff x="28575" y="7581900"/>
          <a:chExt cx="1828800" cy="678647"/>
        </a:xfrm>
      </xdr:grpSpPr>
      <xdr:sp macro="" textlink="">
        <xdr:nvSpPr>
          <xdr:cNvPr id="8" name="Rectangular Callout 7"/>
          <xdr:cNvSpPr>
            <a:spLocks noChangeArrowheads="1"/>
          </xdr:cNvSpPr>
        </xdr:nvSpPr>
        <xdr:spPr bwMode="auto">
          <a:xfrm>
            <a:off x="28575" y="7581900"/>
            <a:ext cx="1828800" cy="678647"/>
          </a:xfrm>
          <a:prstGeom prst="wedgeRectCallout">
            <a:avLst>
              <a:gd name="adj1" fmla="val -2699"/>
              <a:gd name="adj2" fmla="val -671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73152" tIns="73152" rIns="73152" bIns="73152" anchor="t" anchorCtr="0" upright="1">
            <a:spAutoFit/>
          </a:bodyPr>
          <a:lstStyle/>
          <a:p>
            <a:pPr marL="0" marR="0">
              <a:spcAft>
                <a:spcPts val="0"/>
              </a:spcAft>
            </a:pPr>
            <a:r>
              <a: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K1: “St” header. Column K: State data converted to uppercase</a:t>
            </a:r>
          </a:p>
        </xdr:txBody>
      </xdr:sp>
      <xdr:sp macro="" textlink="">
        <xdr:nvSpPr>
          <xdr:cNvPr id="11" name="AutoShape 35"/>
          <xdr:cNvSpPr>
            <a:spLocks noChangeArrowheads="1"/>
          </xdr:cNvSpPr>
        </xdr:nvSpPr>
        <xdr:spPr bwMode="auto">
          <a:xfrm>
            <a:off x="1619250" y="8021320"/>
            <a:ext cx="228600" cy="228600"/>
          </a:xfrm>
          <a:prstGeom prst="star5">
            <a:avLst/>
          </a:prstGeom>
          <a:solidFill>
            <a:srgbClr val="9966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US"/>
          </a:p>
        </xdr:txBody>
      </xdr:sp>
    </xdr:grpSp>
    <xdr:clientData/>
  </xdr:twoCellAnchor>
  <xdr:twoCellAnchor>
    <xdr:from>
      <xdr:col>10</xdr:col>
      <xdr:colOff>95250</xdr:colOff>
      <xdr:row>0</xdr:row>
      <xdr:rowOff>40005</xdr:rowOff>
    </xdr:from>
    <xdr:to>
      <xdr:col>11</xdr:col>
      <xdr:colOff>76200</xdr:colOff>
      <xdr:row>1</xdr:row>
      <xdr:rowOff>97155</xdr:rowOff>
    </xdr:to>
    <xdr:sp macro="" textlink="">
      <xdr:nvSpPr>
        <xdr:cNvPr id="12" name="AutoShape 41"/>
        <xdr:cNvSpPr>
          <a:spLocks noChangeArrowheads="1"/>
        </xdr:cNvSpPr>
      </xdr:nvSpPr>
      <xdr:spPr bwMode="auto">
        <a:xfrm>
          <a:off x="8477250" y="40005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381000</xdr:colOff>
      <xdr:row>0</xdr:row>
      <xdr:rowOff>1905</xdr:rowOff>
    </xdr:from>
    <xdr:to>
      <xdr:col>8</xdr:col>
      <xdr:colOff>0</xdr:colOff>
      <xdr:row>1</xdr:row>
      <xdr:rowOff>59055</xdr:rowOff>
    </xdr:to>
    <xdr:sp macro="" textlink="">
      <xdr:nvSpPr>
        <xdr:cNvPr id="13" name="AutoShape 95"/>
        <xdr:cNvSpPr>
          <a:spLocks noChangeArrowheads="1"/>
        </xdr:cNvSpPr>
      </xdr:nvSpPr>
      <xdr:spPr bwMode="auto">
        <a:xfrm>
          <a:off x="5981700" y="1905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28575</xdr:colOff>
      <xdr:row>42</xdr:row>
      <xdr:rowOff>66675</xdr:rowOff>
    </xdr:from>
    <xdr:to>
      <xdr:col>2</xdr:col>
      <xdr:colOff>438150</xdr:colOff>
      <xdr:row>46</xdr:row>
      <xdr:rowOff>97622</xdr:rowOff>
    </xdr:to>
    <xdr:grpSp>
      <xdr:nvGrpSpPr>
        <xdr:cNvPr id="29" name="Group 28"/>
        <xdr:cNvGrpSpPr/>
      </xdr:nvGrpSpPr>
      <xdr:grpSpPr>
        <a:xfrm>
          <a:off x="28575" y="6886575"/>
          <a:ext cx="1828800" cy="678647"/>
          <a:chOff x="28575" y="6886575"/>
          <a:chExt cx="1828800" cy="678647"/>
        </a:xfrm>
      </xdr:grpSpPr>
      <xdr:sp macro="" textlink="">
        <xdr:nvSpPr>
          <xdr:cNvPr id="5" name="Rectangular Callout 4"/>
          <xdr:cNvSpPr>
            <a:spLocks noChangeArrowheads="1"/>
          </xdr:cNvSpPr>
        </xdr:nvSpPr>
        <xdr:spPr bwMode="auto">
          <a:xfrm>
            <a:off x="28575" y="6886575"/>
            <a:ext cx="1828800" cy="678647"/>
          </a:xfrm>
          <a:prstGeom prst="wedgeRectCallout">
            <a:avLst>
              <a:gd name="adj1" fmla="val -2699"/>
              <a:gd name="adj2" fmla="val -671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73152" tIns="73152" rIns="73152" bIns="73152" anchor="t" anchorCtr="0" upright="1">
            <a:spAutoFit/>
          </a:bodyPr>
          <a:lstStyle/>
          <a:p>
            <a:pPr marL="0" marR="0">
              <a:spcAft>
                <a:spcPts val="0"/>
              </a:spcAft>
            </a:pPr>
            <a:r>
              <a: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H1: “Status” header. H2: Shows “Discard” if address begins with PO</a:t>
            </a:r>
          </a:p>
        </xdr:txBody>
      </xdr:sp>
      <xdr:sp macro="" textlink="">
        <xdr:nvSpPr>
          <xdr:cNvPr id="14" name="AutoShape 96"/>
          <xdr:cNvSpPr>
            <a:spLocks noChangeArrowheads="1"/>
          </xdr:cNvSpPr>
        </xdr:nvSpPr>
        <xdr:spPr bwMode="auto">
          <a:xfrm>
            <a:off x="1623060" y="7317105"/>
            <a:ext cx="228600" cy="228600"/>
          </a:xfrm>
          <a:prstGeom prst="star5">
            <a:avLst/>
          </a:prstGeom>
          <a:solidFill>
            <a:srgbClr val="FF9933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US"/>
          </a:p>
        </xdr:txBody>
      </xdr:sp>
    </xdr:grpSp>
    <xdr:clientData/>
  </xdr:twoCellAnchor>
  <xdr:twoCellAnchor>
    <xdr:from>
      <xdr:col>0</xdr:col>
      <xdr:colOff>588010</xdr:colOff>
      <xdr:row>0</xdr:row>
      <xdr:rowOff>135255</xdr:rowOff>
    </xdr:from>
    <xdr:to>
      <xdr:col>1</xdr:col>
      <xdr:colOff>111760</xdr:colOff>
      <xdr:row>2</xdr:row>
      <xdr:rowOff>20955</xdr:rowOff>
    </xdr:to>
    <xdr:sp macro="" textlink="">
      <xdr:nvSpPr>
        <xdr:cNvPr id="15" name="AutoShape 97"/>
        <xdr:cNvSpPr>
          <a:spLocks noChangeArrowheads="1"/>
        </xdr:cNvSpPr>
      </xdr:nvSpPr>
      <xdr:spPr bwMode="auto">
        <a:xfrm>
          <a:off x="588010" y="135255"/>
          <a:ext cx="228600" cy="228600"/>
        </a:xfrm>
        <a:prstGeom prst="star5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180975</xdr:colOff>
      <xdr:row>38</xdr:row>
      <xdr:rowOff>19050</xdr:rowOff>
    </xdr:from>
    <xdr:to>
      <xdr:col>6</xdr:col>
      <xdr:colOff>647700</xdr:colOff>
      <xdr:row>42</xdr:row>
      <xdr:rowOff>49997</xdr:rowOff>
    </xdr:to>
    <xdr:grpSp>
      <xdr:nvGrpSpPr>
        <xdr:cNvPr id="28" name="Group 27"/>
        <xdr:cNvGrpSpPr/>
      </xdr:nvGrpSpPr>
      <xdr:grpSpPr>
        <a:xfrm>
          <a:off x="3743325" y="6191250"/>
          <a:ext cx="1828800" cy="678647"/>
          <a:chOff x="3743325" y="6191250"/>
          <a:chExt cx="1828800" cy="678647"/>
        </a:xfrm>
      </xdr:grpSpPr>
      <xdr:sp macro="" textlink="">
        <xdr:nvSpPr>
          <xdr:cNvPr id="4" name="Rectangular Callout 3"/>
          <xdr:cNvSpPr>
            <a:spLocks noChangeArrowheads="1"/>
          </xdr:cNvSpPr>
        </xdr:nvSpPr>
        <xdr:spPr bwMode="auto">
          <a:xfrm>
            <a:off x="3743325" y="6191250"/>
            <a:ext cx="1828800" cy="678647"/>
          </a:xfrm>
          <a:prstGeom prst="wedgeRectCallout">
            <a:avLst>
              <a:gd name="adj1" fmla="val -2699"/>
              <a:gd name="adj2" fmla="val -671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73152" tIns="73152" rIns="73152" bIns="73152" anchor="t" anchorCtr="0" upright="1">
            <a:spAutoFit/>
          </a:bodyPr>
          <a:lstStyle/>
          <a:p>
            <a:pPr marL="0" marR="0">
              <a:spcAft>
                <a:spcPts val="0"/>
              </a:spcAft>
            </a:pPr>
            <a:r>
              <a: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Player column: Split into 2 columns “Last Name”/”First Name”</a:t>
            </a:r>
          </a:p>
        </xdr:txBody>
      </xdr:sp>
      <xdr:sp macro="" textlink="">
        <xdr:nvSpPr>
          <xdr:cNvPr id="16" name="AutoShape 98"/>
          <xdr:cNvSpPr>
            <a:spLocks noChangeArrowheads="1"/>
          </xdr:cNvSpPr>
        </xdr:nvSpPr>
        <xdr:spPr bwMode="auto">
          <a:xfrm>
            <a:off x="5335270" y="6631305"/>
            <a:ext cx="228600" cy="228600"/>
          </a:xfrm>
          <a:prstGeom prst="star5">
            <a:avLst/>
          </a:prstGeom>
          <a:solidFill>
            <a:srgbClr val="00B050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US"/>
          </a:p>
        </xdr:txBody>
      </xdr:sp>
    </xdr:grpSp>
    <xdr:clientData/>
  </xdr:twoCellAnchor>
  <xdr:twoCellAnchor>
    <xdr:from>
      <xdr:col>11</xdr:col>
      <xdr:colOff>285750</xdr:colOff>
      <xdr:row>0</xdr:row>
      <xdr:rowOff>47625</xdr:rowOff>
    </xdr:from>
    <xdr:to>
      <xdr:col>11</xdr:col>
      <xdr:colOff>514350</xdr:colOff>
      <xdr:row>1</xdr:row>
      <xdr:rowOff>104775</xdr:rowOff>
    </xdr:to>
    <xdr:sp macro="" textlink="">
      <xdr:nvSpPr>
        <xdr:cNvPr id="17" name="5-Point Star 16"/>
        <xdr:cNvSpPr>
          <a:spLocks/>
        </xdr:cNvSpPr>
      </xdr:nvSpPr>
      <xdr:spPr>
        <a:xfrm>
          <a:off x="8915400" y="47625"/>
          <a:ext cx="228600" cy="228600"/>
        </a:xfrm>
        <a:prstGeom prst="star5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466725</xdr:colOff>
      <xdr:row>46</xdr:row>
      <xdr:rowOff>114300</xdr:rowOff>
    </xdr:from>
    <xdr:to>
      <xdr:col>4</xdr:col>
      <xdr:colOff>152400</xdr:colOff>
      <xdr:row>50</xdr:row>
      <xdr:rowOff>145247</xdr:rowOff>
    </xdr:to>
    <xdr:grpSp>
      <xdr:nvGrpSpPr>
        <xdr:cNvPr id="33" name="Group 32"/>
        <xdr:cNvGrpSpPr/>
      </xdr:nvGrpSpPr>
      <xdr:grpSpPr>
        <a:xfrm>
          <a:off x="1885950" y="7581900"/>
          <a:ext cx="1828800" cy="678647"/>
          <a:chOff x="1885950" y="7581900"/>
          <a:chExt cx="1828800" cy="678647"/>
        </a:xfrm>
      </xdr:grpSpPr>
      <xdr:sp macro="" textlink="">
        <xdr:nvSpPr>
          <xdr:cNvPr id="9" name="Rectangular Callout 8"/>
          <xdr:cNvSpPr>
            <a:spLocks noChangeArrowheads="1"/>
          </xdr:cNvSpPr>
        </xdr:nvSpPr>
        <xdr:spPr bwMode="auto">
          <a:xfrm>
            <a:off x="1885950" y="7581900"/>
            <a:ext cx="1828800" cy="678647"/>
          </a:xfrm>
          <a:prstGeom prst="wedgeRectCallout">
            <a:avLst>
              <a:gd name="adj1" fmla="val -2699"/>
              <a:gd name="adj2" fmla="val -671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73152" tIns="73152" rIns="73152" bIns="73152" anchor="t" anchorCtr="0" upright="1">
            <a:spAutoFit/>
          </a:bodyPr>
          <a:lstStyle/>
          <a:p>
            <a:pPr marL="0" marR="0">
              <a:spcAft>
                <a:spcPts val="0"/>
              </a:spcAft>
            </a:pPr>
            <a:r>
              <a: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L1: “Town State” header. Column L: Town/state data combined</a:t>
            </a:r>
          </a:p>
        </xdr:txBody>
      </xdr:sp>
      <xdr:sp macro="" textlink="">
        <xdr:nvSpPr>
          <xdr:cNvPr id="18" name="5-Point Star 17"/>
          <xdr:cNvSpPr>
            <a:spLocks/>
          </xdr:cNvSpPr>
        </xdr:nvSpPr>
        <xdr:spPr>
          <a:xfrm>
            <a:off x="3476625" y="8015605"/>
            <a:ext cx="228600" cy="228600"/>
          </a:xfrm>
          <a:prstGeom prst="star5">
            <a:avLst/>
          </a:prstGeom>
          <a:solidFill>
            <a:srgbClr val="FFFF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spcFirstLastPara="0" vert="horz" wrap="square" lIns="91440" tIns="45720" rIns="91440" bIns="45720" numCol="1" spcCol="0" rtlCol="0" fromWordArt="0" anchor="t" anchorCtr="0" forceAA="0" upright="1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</xdr:grpSp>
    <xdr:clientData/>
  </xdr:twoCellAnchor>
  <xdr:twoCellAnchor>
    <xdr:from>
      <xdr:col>0</xdr:col>
      <xdr:colOff>590550</xdr:colOff>
      <xdr:row>0</xdr:row>
      <xdr:rowOff>0</xdr:rowOff>
    </xdr:from>
    <xdr:to>
      <xdr:col>1</xdr:col>
      <xdr:colOff>114300</xdr:colOff>
      <xdr:row>1</xdr:row>
      <xdr:rowOff>57150</xdr:rowOff>
    </xdr:to>
    <xdr:sp macro="" textlink="">
      <xdr:nvSpPr>
        <xdr:cNvPr id="19" name="AutoShape 97"/>
        <xdr:cNvSpPr>
          <a:spLocks noChangeArrowheads="1"/>
        </xdr:cNvSpPr>
      </xdr:nvSpPr>
      <xdr:spPr bwMode="auto">
        <a:xfrm>
          <a:off x="590550" y="0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466725</xdr:colOff>
      <xdr:row>38</xdr:row>
      <xdr:rowOff>19050</xdr:rowOff>
    </xdr:from>
    <xdr:to>
      <xdr:col>4</xdr:col>
      <xdr:colOff>152400</xdr:colOff>
      <xdr:row>42</xdr:row>
      <xdr:rowOff>49997</xdr:rowOff>
    </xdr:to>
    <xdr:grpSp>
      <xdr:nvGrpSpPr>
        <xdr:cNvPr id="27" name="Group 26"/>
        <xdr:cNvGrpSpPr/>
      </xdr:nvGrpSpPr>
      <xdr:grpSpPr>
        <a:xfrm>
          <a:off x="1885950" y="6191250"/>
          <a:ext cx="1828800" cy="678647"/>
          <a:chOff x="1885950" y="6191250"/>
          <a:chExt cx="1828800" cy="678647"/>
        </a:xfrm>
      </xdr:grpSpPr>
      <xdr:sp macro="" textlink="">
        <xdr:nvSpPr>
          <xdr:cNvPr id="3" name="Rectangular Callout 2"/>
          <xdr:cNvSpPr>
            <a:spLocks noChangeArrowheads="1"/>
          </xdr:cNvSpPr>
        </xdr:nvSpPr>
        <xdr:spPr bwMode="auto">
          <a:xfrm>
            <a:off x="1885950" y="6191250"/>
            <a:ext cx="1828800" cy="678647"/>
          </a:xfrm>
          <a:prstGeom prst="wedgeRectCallout">
            <a:avLst>
              <a:gd name="adj1" fmla="val -2699"/>
              <a:gd name="adj2" fmla="val -671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73152" tIns="73152" rIns="73152" bIns="73152" anchor="t" anchorCtr="0" upright="1">
            <a:spAutoFit/>
          </a:bodyPr>
          <a:lstStyle/>
          <a:p>
            <a:pPr marL="0" marR="0">
              <a:spcAft>
                <a:spcPts val="0"/>
              </a:spcAft>
            </a:pPr>
            <a:r>
              <a: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Column inserted: Columns A/B contain the last name / 1</a:t>
            </a:r>
            <a:r>
              <a:rPr lang="en-US" sz="1200" baseline="30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st</a:t>
            </a:r>
            <a:r>
              <a: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name</a:t>
            </a:r>
          </a:p>
        </xdr:txBody>
      </xdr:sp>
      <xdr:sp macro="" textlink="">
        <xdr:nvSpPr>
          <xdr:cNvPr id="20" name="AutoShape 98"/>
          <xdr:cNvSpPr>
            <a:spLocks noChangeArrowheads="1"/>
          </xdr:cNvSpPr>
        </xdr:nvSpPr>
        <xdr:spPr bwMode="auto">
          <a:xfrm>
            <a:off x="3480435" y="6626225"/>
            <a:ext cx="228600" cy="228600"/>
          </a:xfrm>
          <a:prstGeom prst="star5">
            <a:avLst/>
          </a:prstGeom>
          <a:solidFill>
            <a:schemeClr val="bg1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US"/>
          </a:p>
        </xdr:txBody>
      </xdr:sp>
    </xdr:grpSp>
    <xdr:clientData/>
  </xdr:twoCellAnchor>
  <xdr:twoCellAnchor>
    <xdr:from>
      <xdr:col>9</xdr:col>
      <xdr:colOff>323850</xdr:colOff>
      <xdr:row>0</xdr:row>
      <xdr:rowOff>0</xdr:rowOff>
    </xdr:from>
    <xdr:to>
      <xdr:col>9</xdr:col>
      <xdr:colOff>552450</xdr:colOff>
      <xdr:row>1</xdr:row>
      <xdr:rowOff>57150</xdr:rowOff>
    </xdr:to>
    <xdr:sp macro="" textlink="">
      <xdr:nvSpPr>
        <xdr:cNvPr id="21" name="AutoShape 97"/>
        <xdr:cNvSpPr>
          <a:spLocks noChangeArrowheads="1"/>
        </xdr:cNvSpPr>
      </xdr:nvSpPr>
      <xdr:spPr bwMode="auto">
        <a:xfrm>
          <a:off x="8096250" y="0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180975</xdr:colOff>
      <xdr:row>42</xdr:row>
      <xdr:rowOff>66675</xdr:rowOff>
    </xdr:from>
    <xdr:to>
      <xdr:col>6</xdr:col>
      <xdr:colOff>647700</xdr:colOff>
      <xdr:row>46</xdr:row>
      <xdr:rowOff>97622</xdr:rowOff>
    </xdr:to>
    <xdr:grpSp>
      <xdr:nvGrpSpPr>
        <xdr:cNvPr id="31" name="Group 30"/>
        <xdr:cNvGrpSpPr/>
      </xdr:nvGrpSpPr>
      <xdr:grpSpPr>
        <a:xfrm>
          <a:off x="3743325" y="6886575"/>
          <a:ext cx="1828800" cy="678647"/>
          <a:chOff x="3743325" y="6886575"/>
          <a:chExt cx="1828800" cy="678647"/>
        </a:xfrm>
      </xdr:grpSpPr>
      <xdr:sp macro="" textlink="">
        <xdr:nvSpPr>
          <xdr:cNvPr id="7" name="Rectangular Callout 6"/>
          <xdr:cNvSpPr>
            <a:spLocks noChangeArrowheads="1"/>
          </xdr:cNvSpPr>
        </xdr:nvSpPr>
        <xdr:spPr bwMode="auto">
          <a:xfrm>
            <a:off x="3743325" y="6886575"/>
            <a:ext cx="1828800" cy="678647"/>
          </a:xfrm>
          <a:prstGeom prst="wedgeRectCallout">
            <a:avLst>
              <a:gd name="adj1" fmla="val -2699"/>
              <a:gd name="adj2" fmla="val -671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73152" tIns="73152" rIns="73152" bIns="73152" anchor="t" anchorCtr="0" upright="1">
            <a:spAutoFit/>
          </a:bodyPr>
          <a:lstStyle/>
          <a:p>
            <a:pPr marL="0" marR="0">
              <a:spcAft>
                <a:spcPts val="0"/>
              </a:spcAft>
            </a:pPr>
            <a:r>
              <a: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J1: “Twn” header. J2: Town data converted to proper case</a:t>
            </a:r>
          </a:p>
        </xdr:txBody>
      </xdr:sp>
      <xdr:sp macro="" textlink="">
        <xdr:nvSpPr>
          <xdr:cNvPr id="22" name="AutoShape 98"/>
          <xdr:cNvSpPr>
            <a:spLocks noChangeArrowheads="1"/>
          </xdr:cNvSpPr>
        </xdr:nvSpPr>
        <xdr:spPr bwMode="auto">
          <a:xfrm>
            <a:off x="5337810" y="7317105"/>
            <a:ext cx="228600" cy="228600"/>
          </a:xfrm>
          <a:prstGeom prst="star5">
            <a:avLst/>
          </a:prstGeom>
          <a:solidFill>
            <a:srgbClr val="FF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US"/>
          </a:p>
        </xdr:txBody>
      </xdr:sp>
    </xdr:grpSp>
    <xdr:clientData/>
  </xdr:twoCellAnchor>
  <xdr:twoCellAnchor>
    <xdr:from>
      <xdr:col>8</xdr:col>
      <xdr:colOff>666115</xdr:colOff>
      <xdr:row>0</xdr:row>
      <xdr:rowOff>0</xdr:rowOff>
    </xdr:from>
    <xdr:to>
      <xdr:col>8</xdr:col>
      <xdr:colOff>894715</xdr:colOff>
      <xdr:row>1</xdr:row>
      <xdr:rowOff>57150</xdr:rowOff>
    </xdr:to>
    <xdr:sp macro="" textlink="">
      <xdr:nvSpPr>
        <xdr:cNvPr id="23" name="AutoShape 97"/>
        <xdr:cNvSpPr>
          <a:spLocks noChangeArrowheads="1"/>
        </xdr:cNvSpPr>
      </xdr:nvSpPr>
      <xdr:spPr bwMode="auto">
        <a:xfrm>
          <a:off x="6876415" y="0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466725</xdr:colOff>
      <xdr:row>42</xdr:row>
      <xdr:rowOff>66675</xdr:rowOff>
    </xdr:from>
    <xdr:to>
      <xdr:col>4</xdr:col>
      <xdr:colOff>152400</xdr:colOff>
      <xdr:row>46</xdr:row>
      <xdr:rowOff>97622</xdr:rowOff>
    </xdr:to>
    <xdr:grpSp>
      <xdr:nvGrpSpPr>
        <xdr:cNvPr id="30" name="Group 29"/>
        <xdr:cNvGrpSpPr/>
      </xdr:nvGrpSpPr>
      <xdr:grpSpPr>
        <a:xfrm>
          <a:off x="1885950" y="6886575"/>
          <a:ext cx="1828800" cy="678647"/>
          <a:chOff x="1885950" y="6886575"/>
          <a:chExt cx="1828800" cy="678647"/>
        </a:xfrm>
      </xdr:grpSpPr>
      <xdr:sp macro="" textlink="">
        <xdr:nvSpPr>
          <xdr:cNvPr id="6" name="Rectangular Callout 5"/>
          <xdr:cNvSpPr>
            <a:spLocks noChangeArrowheads="1"/>
          </xdr:cNvSpPr>
        </xdr:nvSpPr>
        <xdr:spPr bwMode="auto">
          <a:xfrm>
            <a:off x="1885950" y="6886575"/>
            <a:ext cx="1828800" cy="678647"/>
          </a:xfrm>
          <a:prstGeom prst="wedgeRectCallout">
            <a:avLst>
              <a:gd name="adj1" fmla="val -2699"/>
              <a:gd name="adj2" fmla="val -671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73152" tIns="73152" rIns="73152" bIns="73152" anchor="t" anchorCtr="0" upright="1">
            <a:spAutoFit/>
          </a:bodyPr>
          <a:lstStyle/>
          <a:p>
            <a:pPr marL="0" marR="0">
              <a:spcAft>
                <a:spcPts val="0"/>
              </a:spcAft>
            </a:pPr>
            <a:r>
              <a: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I1: “Addr” header. I2: Extra spaces trimmed from the address</a:t>
            </a:r>
          </a:p>
        </xdr:txBody>
      </xdr:sp>
      <xdr:sp macro="" textlink="">
        <xdr:nvSpPr>
          <xdr:cNvPr id="24" name="AutoShape 98"/>
          <xdr:cNvSpPr>
            <a:spLocks noChangeArrowheads="1"/>
          </xdr:cNvSpPr>
        </xdr:nvSpPr>
        <xdr:spPr bwMode="auto">
          <a:xfrm>
            <a:off x="3470275" y="7326630"/>
            <a:ext cx="228600" cy="228600"/>
          </a:xfrm>
          <a:prstGeom prst="star5">
            <a:avLst/>
          </a:prstGeom>
          <a:solidFill>
            <a:srgbClr val="0070C0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US"/>
          </a:p>
        </xdr:txBody>
      </xdr:sp>
    </xdr:grpSp>
    <xdr:clientData/>
  </xdr:twoCellAnchor>
  <xdr:twoCellAnchor>
    <xdr:from>
      <xdr:col>5</xdr:col>
      <xdr:colOff>571500</xdr:colOff>
      <xdr:row>0</xdr:row>
      <xdr:rowOff>0</xdr:rowOff>
    </xdr:from>
    <xdr:to>
      <xdr:col>5</xdr:col>
      <xdr:colOff>800100</xdr:colOff>
      <xdr:row>1</xdr:row>
      <xdr:rowOff>57150</xdr:rowOff>
    </xdr:to>
    <xdr:sp macro="" textlink="">
      <xdr:nvSpPr>
        <xdr:cNvPr id="25" name="AutoShape 33"/>
        <xdr:cNvSpPr>
          <a:spLocks noChangeArrowheads="1"/>
        </xdr:cNvSpPr>
      </xdr:nvSpPr>
      <xdr:spPr bwMode="auto">
        <a:xfrm>
          <a:off x="4514850" y="0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180975</xdr:colOff>
      <xdr:row>47</xdr:row>
      <xdr:rowOff>123825</xdr:rowOff>
    </xdr:from>
    <xdr:to>
      <xdr:col>6</xdr:col>
      <xdr:colOff>647700</xdr:colOff>
      <xdr:row>50</xdr:row>
      <xdr:rowOff>139726</xdr:rowOff>
    </xdr:to>
    <xdr:grpSp>
      <xdr:nvGrpSpPr>
        <xdr:cNvPr id="34" name="Group 33"/>
        <xdr:cNvGrpSpPr/>
      </xdr:nvGrpSpPr>
      <xdr:grpSpPr>
        <a:xfrm>
          <a:off x="3743325" y="7753350"/>
          <a:ext cx="1828800" cy="501676"/>
          <a:chOff x="3743325" y="7753350"/>
          <a:chExt cx="1828800" cy="501676"/>
        </a:xfrm>
      </xdr:grpSpPr>
      <xdr:sp macro="" textlink="">
        <xdr:nvSpPr>
          <xdr:cNvPr id="10" name="Rectangular Callout 9"/>
          <xdr:cNvSpPr>
            <a:spLocks noChangeArrowheads="1"/>
          </xdr:cNvSpPr>
        </xdr:nvSpPr>
        <xdr:spPr bwMode="auto">
          <a:xfrm>
            <a:off x="3743325" y="7753350"/>
            <a:ext cx="1828800" cy="501676"/>
          </a:xfrm>
          <a:prstGeom prst="wedgeRectCallout">
            <a:avLst>
              <a:gd name="adj1" fmla="val -2699"/>
              <a:gd name="adj2" fmla="val -671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73152" tIns="73152" rIns="73152" bIns="73152" anchor="t" anchorCtr="0" upright="1">
            <a:spAutoFit/>
          </a:bodyPr>
          <a:lstStyle/>
          <a:p>
            <a:pPr marL="0" marR="0">
              <a:spcAft>
                <a:spcPts val="0"/>
              </a:spcAft>
            </a:pPr>
            <a:r>
              <a: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Phone column: Phone Number format</a:t>
            </a:r>
          </a:p>
        </xdr:txBody>
      </xdr:sp>
      <xdr:sp macro="" textlink="">
        <xdr:nvSpPr>
          <xdr:cNvPr id="26" name="AutoShape 42"/>
          <xdr:cNvSpPr>
            <a:spLocks noChangeArrowheads="1"/>
          </xdr:cNvSpPr>
        </xdr:nvSpPr>
        <xdr:spPr bwMode="auto">
          <a:xfrm>
            <a:off x="5343525" y="8010525"/>
            <a:ext cx="228600" cy="228600"/>
          </a:xfrm>
          <a:prstGeom prst="star5">
            <a:avLst/>
          </a:prstGeom>
          <a:solidFill>
            <a:srgbClr val="00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US"/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id="2" name="Youth" displayName="Youth" ref="A1:L40" totalsRowShown="0" headerRowDxfId="14" dataDxfId="12" headerRowBorderDxfId="13">
  <tableColumns count="12">
    <tableColumn id="1" name="Last Name" dataDxfId="11"/>
    <tableColumn id="7" name="First Name" dataDxfId="10"/>
    <tableColumn id="2" name="Address" dataDxfId="9"/>
    <tableColumn id="3" name="Town" dataDxfId="8"/>
    <tableColumn id="4" name="State" dataDxfId="7"/>
    <tableColumn id="5" name="Phone" dataDxfId="6"/>
    <tableColumn id="6" name="DOB" dataDxfId="5"/>
    <tableColumn id="8" name="Status" dataDxfId="4">
      <calculatedColumnFormula>IF(LEFT(Youth[Address],2)="PO","Discard"," ")</calculatedColumnFormula>
    </tableColumn>
    <tableColumn id="12" name="Addr" dataDxfId="3">
      <calculatedColumnFormula>TRIM(Youth[Address])</calculatedColumnFormula>
    </tableColumn>
    <tableColumn id="9" name="Twn" dataDxfId="2">
      <calculatedColumnFormula>PROPER(Youth[Town])</calculatedColumnFormula>
    </tableColumn>
    <tableColumn id="10" name="St" dataDxfId="1"/>
    <tableColumn id="11" name="Town State" dataDxfId="0">
      <calculatedColumnFormula>(Youth[Twn]&amp;", "&amp;Youth[St])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D9" sqref="D9"/>
    </sheetView>
  </sheetViews>
  <sheetFormatPr defaultRowHeight="12.75" x14ac:dyDescent="0.2"/>
  <cols>
    <col min="1" max="1" width="12.5703125" customWidth="1"/>
    <col min="2" max="2" width="16.5703125" bestFit="1" customWidth="1"/>
  </cols>
  <sheetData>
    <row r="1" spans="1:2" ht="19.5" x14ac:dyDescent="0.25">
      <c r="A1" s="2" t="s">
        <v>42</v>
      </c>
      <c r="B1" s="3"/>
    </row>
    <row r="2" spans="1:2" ht="19.5" x14ac:dyDescent="0.25">
      <c r="A2" s="3"/>
      <c r="B2" s="3"/>
    </row>
    <row r="3" spans="1:2" ht="15" x14ac:dyDescent="0.2">
      <c r="A3" s="4" t="s">
        <v>38</v>
      </c>
      <c r="B3" s="5" t="s">
        <v>39</v>
      </c>
    </row>
    <row r="4" spans="1:2" ht="15" x14ac:dyDescent="0.2">
      <c r="A4" s="4" t="s">
        <v>40</v>
      </c>
      <c r="B4" s="6">
        <v>42705</v>
      </c>
    </row>
    <row r="5" spans="1:2" ht="15" x14ac:dyDescent="0.2">
      <c r="A5" s="4" t="s">
        <v>41</v>
      </c>
      <c r="B5" s="5" t="s">
        <v>43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topLeftCell="A13" workbookViewId="0">
      <selection activeCell="C55" sqref="C55"/>
    </sheetView>
  </sheetViews>
  <sheetFormatPr defaultRowHeight="12.75" x14ac:dyDescent="0.2"/>
  <cols>
    <col min="1" max="1" width="10.5703125" style="1" bestFit="1" customWidth="1"/>
    <col min="2" max="2" width="10.7109375" style="1" bestFit="1" customWidth="1"/>
    <col min="3" max="3" width="23.42578125" style="1" bestFit="1" customWidth="1"/>
    <col min="4" max="4" width="8.7109375" style="1" bestFit="1" customWidth="1"/>
    <col min="5" max="5" width="5.7109375" style="1" bestFit="1" customWidth="1"/>
    <col min="6" max="6" width="14.7109375" style="1" bestFit="1" customWidth="1"/>
    <col min="7" max="7" width="10.140625" style="1" bestFit="1" customWidth="1"/>
    <col min="8" max="8" width="9.140625" style="1"/>
    <col min="9" max="9" width="23.42578125" style="1" bestFit="1" customWidth="1"/>
    <col min="10" max="10" width="9.140625" style="1"/>
    <col min="11" max="11" width="3.7109375" style="1" bestFit="1" customWidth="1"/>
    <col min="12" max="12" width="12.85546875" style="1" bestFit="1" customWidth="1"/>
    <col min="13" max="16384" width="9.140625" style="1"/>
  </cols>
  <sheetData>
    <row r="1" spans="1:12" ht="13.5" thickBot="1" x14ac:dyDescent="0.25">
      <c r="A1" s="7" t="s">
        <v>116</v>
      </c>
      <c r="B1" s="7" t="s">
        <v>115</v>
      </c>
      <c r="C1" s="7" t="s">
        <v>0</v>
      </c>
      <c r="D1" s="7" t="s">
        <v>27</v>
      </c>
      <c r="E1" s="7" t="s">
        <v>32</v>
      </c>
      <c r="F1" s="7" t="s">
        <v>1</v>
      </c>
      <c r="G1" s="7" t="s">
        <v>28</v>
      </c>
      <c r="H1" s="7" t="s">
        <v>117</v>
      </c>
      <c r="I1" s="7" t="s">
        <v>129</v>
      </c>
      <c r="J1" s="7" t="s">
        <v>118</v>
      </c>
      <c r="K1" s="7" t="s">
        <v>119</v>
      </c>
      <c r="L1" s="7" t="s">
        <v>120</v>
      </c>
    </row>
    <row r="2" spans="1:12" ht="13.5" thickTop="1" x14ac:dyDescent="0.2">
      <c r="A2" s="8" t="s">
        <v>44</v>
      </c>
      <c r="B2" s="8" t="s">
        <v>45</v>
      </c>
      <c r="C2" s="11" t="s">
        <v>2</v>
      </c>
      <c r="D2" s="8" t="s">
        <v>34</v>
      </c>
      <c r="E2" s="8" t="s">
        <v>33</v>
      </c>
      <c r="F2" s="10">
        <v>4055809520</v>
      </c>
      <c r="G2" s="9">
        <v>35970</v>
      </c>
      <c r="H2" s="8" t="str">
        <f>IF(LEFT(Youth[Address],2)="PO","Discard"," ")</f>
        <v xml:space="preserve"> </v>
      </c>
      <c r="I2" s="8" t="str">
        <f>TRIM(Youth[Address])</f>
        <v>14 Chestnut Street</v>
      </c>
      <c r="J2" s="8" t="str">
        <f>PROPER(Youth[Town])</f>
        <v>Drumright</v>
      </c>
      <c r="K2" s="8" t="str">
        <f>UPPER(Youth[State])</f>
        <v>OK</v>
      </c>
      <c r="L2" s="8" t="str">
        <f>(Youth[Twn]&amp;", "&amp;Youth[St])</f>
        <v>Drumright, OK</v>
      </c>
    </row>
    <row r="3" spans="1:12" x14ac:dyDescent="0.2">
      <c r="A3" s="8" t="s">
        <v>46</v>
      </c>
      <c r="B3" s="8" t="s">
        <v>47</v>
      </c>
      <c r="C3" s="12" t="s">
        <v>3</v>
      </c>
      <c r="D3" s="8" t="s">
        <v>35</v>
      </c>
      <c r="E3" s="8" t="s">
        <v>33</v>
      </c>
      <c r="F3" s="10">
        <v>4057834231</v>
      </c>
      <c r="G3" s="9">
        <v>37834</v>
      </c>
      <c r="H3" s="8" t="str">
        <f>IF(LEFT(Youth[Address],2)="PO","Discard"," ")</f>
        <v xml:space="preserve"> </v>
      </c>
      <c r="I3" s="8" t="str">
        <f>TRIM(Youth[Address])</f>
        <v>51 Mellbridge Drive</v>
      </c>
      <c r="J3" s="8" t="str">
        <f>PROPER(Youth[Town])</f>
        <v>Cushing</v>
      </c>
      <c r="K3" s="8" t="str">
        <f>UPPER(Youth[State])</f>
        <v>OK</v>
      </c>
      <c r="L3" s="8" t="str">
        <f>(Youth[Twn]&amp;", "&amp;Youth[St])</f>
        <v>Cushing, OK</v>
      </c>
    </row>
    <row r="4" spans="1:12" x14ac:dyDescent="0.2">
      <c r="A4" s="8" t="s">
        <v>48</v>
      </c>
      <c r="B4" s="8" t="s">
        <v>49</v>
      </c>
      <c r="C4" s="11" t="s">
        <v>4</v>
      </c>
      <c r="D4" s="8" t="s">
        <v>35</v>
      </c>
      <c r="E4" s="8" t="s">
        <v>33</v>
      </c>
      <c r="F4" s="10">
        <v>4057834232</v>
      </c>
      <c r="G4" s="9">
        <v>37453</v>
      </c>
      <c r="H4" s="8" t="str">
        <f>IF(LEFT(Youth[Address],2)="PO","Discard"," ")</f>
        <v xml:space="preserve"> </v>
      </c>
      <c r="I4" s="8" t="str">
        <f>TRIM(Youth[Address])</f>
        <v>216 Maplewood Drive</v>
      </c>
      <c r="J4" s="8" t="str">
        <f>PROPER(Youth[Town])</f>
        <v>Cushing</v>
      </c>
      <c r="K4" s="8" t="str">
        <f>UPPER(Youth[State])</f>
        <v>OK</v>
      </c>
      <c r="L4" s="8" t="str">
        <f>(Youth[Twn]&amp;", "&amp;Youth[St])</f>
        <v>Cushing, OK</v>
      </c>
    </row>
    <row r="5" spans="1:12" x14ac:dyDescent="0.2">
      <c r="A5" s="8" t="s">
        <v>50</v>
      </c>
      <c r="B5" s="8" t="s">
        <v>51</v>
      </c>
      <c r="C5" s="12" t="s">
        <v>121</v>
      </c>
      <c r="D5" s="8" t="s">
        <v>36</v>
      </c>
      <c r="E5" s="8" t="s">
        <v>33</v>
      </c>
      <c r="F5" s="10">
        <v>5807607603</v>
      </c>
      <c r="G5" s="9">
        <v>37531</v>
      </c>
      <c r="H5" s="8" t="str">
        <f>IF(LEFT(Youth[Address],2)="PO","Discard"," ")</f>
        <v xml:space="preserve"> </v>
      </c>
      <c r="I5" s="8" t="str">
        <f>TRIM(Youth[Address])</f>
        <v>153 Allen Ave.</v>
      </c>
      <c r="J5" s="8" t="str">
        <f>PROPER(Youth[Town])</f>
        <v>Bristow</v>
      </c>
      <c r="K5" s="8" t="str">
        <f>UPPER(Youth[State])</f>
        <v>OK</v>
      </c>
      <c r="L5" s="8" t="str">
        <f>(Youth[Twn]&amp;", "&amp;Youth[St])</f>
        <v>Bristow, OK</v>
      </c>
    </row>
    <row r="6" spans="1:12" x14ac:dyDescent="0.2">
      <c r="A6" s="8" t="s">
        <v>52</v>
      </c>
      <c r="B6" s="8" t="s">
        <v>53</v>
      </c>
      <c r="C6" s="11" t="s">
        <v>5</v>
      </c>
      <c r="D6" s="8" t="s">
        <v>37</v>
      </c>
      <c r="E6" s="8" t="s">
        <v>33</v>
      </c>
      <c r="F6" s="10">
        <v>9184486934</v>
      </c>
      <c r="G6" s="9">
        <v>38161</v>
      </c>
      <c r="H6" s="8" t="str">
        <f>IF(LEFT(Youth[Address],2)="PO","Discard"," ")</f>
        <v xml:space="preserve"> </v>
      </c>
      <c r="I6" s="8" t="str">
        <f>TRIM(Youth[Address])</f>
        <v>625 Old Dunstable Rd.</v>
      </c>
      <c r="J6" s="8" t="str">
        <f>PROPER(Youth[Town])</f>
        <v>Stroud</v>
      </c>
      <c r="K6" s="8" t="str">
        <f>UPPER(Youth[State])</f>
        <v>OK</v>
      </c>
      <c r="L6" s="8" t="str">
        <f>(Youth[Twn]&amp;", "&amp;Youth[St])</f>
        <v>Stroud, OK</v>
      </c>
    </row>
    <row r="7" spans="1:12" x14ac:dyDescent="0.2">
      <c r="A7" s="8" t="s">
        <v>54</v>
      </c>
      <c r="B7" s="8" t="s">
        <v>55</v>
      </c>
      <c r="C7" s="12" t="s">
        <v>6</v>
      </c>
      <c r="D7" s="8" t="s">
        <v>34</v>
      </c>
      <c r="E7" s="8" t="s">
        <v>33</v>
      </c>
      <c r="F7" s="10">
        <v>9184486934</v>
      </c>
      <c r="G7" s="9">
        <v>36895</v>
      </c>
      <c r="H7" s="8" t="str">
        <f>IF(LEFT(Youth[Address],2)="PO","Discard"," ")</f>
        <v xml:space="preserve"> </v>
      </c>
      <c r="I7" s="8" t="str">
        <f>TRIM(Youth[Address])</f>
        <v>545 Algonquin Drive</v>
      </c>
      <c r="J7" s="8" t="str">
        <f>PROPER(Youth[Town])</f>
        <v>Drumright</v>
      </c>
      <c r="K7" s="8" t="str">
        <f>UPPER(Youth[State])</f>
        <v>OK</v>
      </c>
      <c r="L7" s="8" t="str">
        <f>(Youth[Twn]&amp;", "&amp;Youth[St])</f>
        <v>Drumright, OK</v>
      </c>
    </row>
    <row r="8" spans="1:12" x14ac:dyDescent="0.2">
      <c r="A8" s="8" t="s">
        <v>56</v>
      </c>
      <c r="B8" s="8" t="s">
        <v>57</v>
      </c>
      <c r="C8" s="11" t="s">
        <v>7</v>
      </c>
      <c r="D8" s="8" t="s">
        <v>35</v>
      </c>
      <c r="E8" s="8" t="s">
        <v>33</v>
      </c>
      <c r="F8" s="10">
        <v>4052449380</v>
      </c>
      <c r="G8" s="9">
        <v>37070</v>
      </c>
      <c r="H8" s="8" t="str">
        <f>IF(LEFT(Youth[Address],2)="PO","Discard"," ")</f>
        <v>Discard</v>
      </c>
      <c r="I8" s="8" t="str">
        <f>TRIM(Youth[Address])</f>
        <v>PO Box 1482</v>
      </c>
      <c r="J8" s="8" t="str">
        <f>PROPER(Youth[Town])</f>
        <v>Cushing</v>
      </c>
      <c r="K8" s="8" t="str">
        <f>UPPER(Youth[State])</f>
        <v>OK</v>
      </c>
      <c r="L8" s="8" t="str">
        <f>(Youth[Twn]&amp;", "&amp;Youth[St])</f>
        <v>Cushing, OK</v>
      </c>
    </row>
    <row r="9" spans="1:12" x14ac:dyDescent="0.2">
      <c r="A9" s="8" t="s">
        <v>58</v>
      </c>
      <c r="B9" s="8" t="s">
        <v>59</v>
      </c>
      <c r="C9" s="12" t="s">
        <v>122</v>
      </c>
      <c r="D9" s="8" t="s">
        <v>35</v>
      </c>
      <c r="E9" s="8" t="s">
        <v>33</v>
      </c>
      <c r="F9" s="10">
        <v>4058840669</v>
      </c>
      <c r="G9" s="9">
        <v>37071</v>
      </c>
      <c r="H9" s="8" t="str">
        <f>IF(LEFT(Youth[Address],2)="PO","Discard"," ")</f>
        <v xml:space="preserve"> </v>
      </c>
      <c r="I9" s="8" t="str">
        <f>TRIM(Youth[Address])</f>
        <v>192 Spencer Avenue</v>
      </c>
      <c r="J9" s="8" t="str">
        <f>PROPER(Youth[Town])</f>
        <v>Cushing</v>
      </c>
      <c r="K9" s="8" t="str">
        <f>UPPER(Youth[State])</f>
        <v>OK</v>
      </c>
      <c r="L9" s="8" t="str">
        <f>(Youth[Twn]&amp;", "&amp;Youth[St])</f>
        <v>Cushing, OK</v>
      </c>
    </row>
    <row r="10" spans="1:12" x14ac:dyDescent="0.2">
      <c r="A10" s="8" t="s">
        <v>60</v>
      </c>
      <c r="B10" s="8" t="s">
        <v>61</v>
      </c>
      <c r="C10" s="11" t="s">
        <v>7</v>
      </c>
      <c r="D10" s="8" t="s">
        <v>35</v>
      </c>
      <c r="E10" s="8" t="s">
        <v>33</v>
      </c>
      <c r="F10" s="10">
        <v>4052449380</v>
      </c>
      <c r="G10" s="9">
        <v>37072</v>
      </c>
      <c r="H10" s="8" t="str">
        <f>IF(LEFT(Youth[Address],2)="PO","Discard"," ")</f>
        <v>Discard</v>
      </c>
      <c r="I10" s="8" t="str">
        <f>TRIM(Youth[Address])</f>
        <v>PO Box 1482</v>
      </c>
      <c r="J10" s="8" t="str">
        <f>PROPER(Youth[Town])</f>
        <v>Cushing</v>
      </c>
      <c r="K10" s="8" t="str">
        <f>UPPER(Youth[State])</f>
        <v>OK</v>
      </c>
      <c r="L10" s="8" t="str">
        <f>(Youth[Twn]&amp;", "&amp;Youth[St])</f>
        <v>Cushing, OK</v>
      </c>
    </row>
    <row r="11" spans="1:12" x14ac:dyDescent="0.2">
      <c r="A11" s="8" t="s">
        <v>62</v>
      </c>
      <c r="B11" s="8" t="s">
        <v>53</v>
      </c>
      <c r="C11" s="12" t="s">
        <v>123</v>
      </c>
      <c r="D11" s="8" t="s">
        <v>37</v>
      </c>
      <c r="E11" s="8" t="s">
        <v>33</v>
      </c>
      <c r="F11" s="10">
        <v>4057622349</v>
      </c>
      <c r="G11" s="9">
        <v>38290</v>
      </c>
      <c r="H11" s="8" t="str">
        <f>IF(LEFT(Youth[Address],2)="PO","Discard"," ")</f>
        <v xml:space="preserve"> </v>
      </c>
      <c r="I11" s="8" t="str">
        <f>TRIM(Youth[Address])</f>
        <v>20 Norwood Road</v>
      </c>
      <c r="J11" s="8" t="str">
        <f>PROPER(Youth[Town])</f>
        <v>Stroud</v>
      </c>
      <c r="K11" s="8" t="str">
        <f>UPPER(Youth[State])</f>
        <v>OK</v>
      </c>
      <c r="L11" s="8" t="str">
        <f>(Youth[Twn]&amp;", "&amp;Youth[St])</f>
        <v>Stroud, OK</v>
      </c>
    </row>
    <row r="12" spans="1:12" x14ac:dyDescent="0.2">
      <c r="A12" s="8" t="s">
        <v>63</v>
      </c>
      <c r="B12" s="8" t="s">
        <v>64</v>
      </c>
      <c r="C12" s="11" t="s">
        <v>8</v>
      </c>
      <c r="D12" s="8" t="s">
        <v>34</v>
      </c>
      <c r="E12" s="8" t="s">
        <v>33</v>
      </c>
      <c r="F12" s="10">
        <v>4057622350</v>
      </c>
      <c r="G12" s="9">
        <v>38523</v>
      </c>
      <c r="H12" s="8" t="str">
        <f>IF(LEFT(Youth[Address],2)="PO","Discard"," ")</f>
        <v xml:space="preserve"> </v>
      </c>
      <c r="I12" s="8" t="str">
        <f>TRIM(Youth[Address])</f>
        <v>11 Birchwood Drive</v>
      </c>
      <c r="J12" s="8" t="str">
        <f>PROPER(Youth[Town])</f>
        <v>Drumright</v>
      </c>
      <c r="K12" s="8" t="str">
        <f>UPPER(Youth[State])</f>
        <v>OK</v>
      </c>
      <c r="L12" s="8" t="str">
        <f>(Youth[Twn]&amp;", "&amp;Youth[St])</f>
        <v>Drumright, OK</v>
      </c>
    </row>
    <row r="13" spans="1:12" x14ac:dyDescent="0.2">
      <c r="A13" s="8" t="s">
        <v>65</v>
      </c>
      <c r="B13" s="8" t="s">
        <v>66</v>
      </c>
      <c r="C13" s="12" t="s">
        <v>9</v>
      </c>
      <c r="D13" s="8" t="s">
        <v>37</v>
      </c>
      <c r="E13" s="8" t="s">
        <v>33</v>
      </c>
      <c r="F13" s="10">
        <v>5809943832</v>
      </c>
      <c r="G13" s="9">
        <v>37069</v>
      </c>
      <c r="H13" s="8" t="str">
        <f>IF(LEFT(Youth[Address],2)="PO","Discard"," ")</f>
        <v xml:space="preserve"> </v>
      </c>
      <c r="I13" s="8" t="str">
        <f>TRIM(Youth[Address])</f>
        <v>300 Coffin Avenue</v>
      </c>
      <c r="J13" s="8" t="str">
        <f>PROPER(Youth[Town])</f>
        <v>Stroud</v>
      </c>
      <c r="K13" s="8" t="str">
        <f>UPPER(Youth[State])</f>
        <v>OK</v>
      </c>
      <c r="L13" s="8" t="str">
        <f>(Youth[Twn]&amp;", "&amp;Youth[St])</f>
        <v>Stroud, OK</v>
      </c>
    </row>
    <row r="14" spans="1:12" x14ac:dyDescent="0.2">
      <c r="A14" s="8" t="s">
        <v>67</v>
      </c>
      <c r="B14" s="8" t="s">
        <v>68</v>
      </c>
      <c r="C14" s="11" t="s">
        <v>124</v>
      </c>
      <c r="D14" s="8" t="s">
        <v>36</v>
      </c>
      <c r="E14" s="8" t="s">
        <v>33</v>
      </c>
      <c r="F14" s="10">
        <v>4052943793</v>
      </c>
      <c r="G14" s="9">
        <v>39617</v>
      </c>
      <c r="H14" s="8" t="str">
        <f>IF(LEFT(Youth[Address],2)="PO","Discard"," ")</f>
        <v xml:space="preserve"> </v>
      </c>
      <c r="I14" s="8" t="str">
        <f>TRIM(Youth[Address])</f>
        <v>51 Pepper Bush Trail</v>
      </c>
      <c r="J14" s="8" t="str">
        <f>PROPER(Youth[Town])</f>
        <v>Bristow</v>
      </c>
      <c r="K14" s="8" t="str">
        <f>UPPER(Youth[State])</f>
        <v>OK</v>
      </c>
      <c r="L14" s="8" t="str">
        <f>(Youth[Twn]&amp;", "&amp;Youth[St])</f>
        <v>Bristow, OK</v>
      </c>
    </row>
    <row r="15" spans="1:12" x14ac:dyDescent="0.2">
      <c r="A15" s="8" t="s">
        <v>69</v>
      </c>
      <c r="B15" s="8" t="s">
        <v>70</v>
      </c>
      <c r="C15" s="12" t="s">
        <v>2</v>
      </c>
      <c r="D15" s="8" t="s">
        <v>34</v>
      </c>
      <c r="E15" s="8" t="s">
        <v>33</v>
      </c>
      <c r="F15" s="10">
        <v>4055809520</v>
      </c>
      <c r="G15" s="9">
        <v>39618</v>
      </c>
      <c r="H15" s="8" t="str">
        <f>IF(LEFT(Youth[Address],2)="PO","Discard"," ")</f>
        <v xml:space="preserve"> </v>
      </c>
      <c r="I15" s="8" t="str">
        <f>TRIM(Youth[Address])</f>
        <v>14 Chestnut Street</v>
      </c>
      <c r="J15" s="8" t="str">
        <f>PROPER(Youth[Town])</f>
        <v>Drumright</v>
      </c>
      <c r="K15" s="8" t="str">
        <f>UPPER(Youth[State])</f>
        <v>OK</v>
      </c>
      <c r="L15" s="8" t="str">
        <f>(Youth[Twn]&amp;", "&amp;Youth[St])</f>
        <v>Drumright, OK</v>
      </c>
    </row>
    <row r="16" spans="1:12" x14ac:dyDescent="0.2">
      <c r="A16" s="8" t="s">
        <v>71</v>
      </c>
      <c r="B16" s="8" t="s">
        <v>72</v>
      </c>
      <c r="C16" s="11" t="s">
        <v>10</v>
      </c>
      <c r="D16" s="8" t="s">
        <v>36</v>
      </c>
      <c r="E16" s="8" t="s">
        <v>33</v>
      </c>
      <c r="F16" s="10">
        <v>5807257253</v>
      </c>
      <c r="G16" s="9">
        <v>37069</v>
      </c>
      <c r="H16" s="8" t="str">
        <f>IF(LEFT(Youth[Address],2)="PO","Discard"," ")</f>
        <v xml:space="preserve"> </v>
      </c>
      <c r="I16" s="8" t="str">
        <f>TRIM(Youth[Address])</f>
        <v>22 Benefit Street</v>
      </c>
      <c r="J16" s="8" t="str">
        <f>PROPER(Youth[Town])</f>
        <v>Bristow</v>
      </c>
      <c r="K16" s="8" t="str">
        <f>UPPER(Youth[State])</f>
        <v>OK</v>
      </c>
      <c r="L16" s="8" t="str">
        <f>(Youth[Twn]&amp;", "&amp;Youth[St])</f>
        <v>Bristow, OK</v>
      </c>
    </row>
    <row r="17" spans="1:12" x14ac:dyDescent="0.2">
      <c r="A17" s="8" t="s">
        <v>73</v>
      </c>
      <c r="B17" s="8" t="s">
        <v>74</v>
      </c>
      <c r="C17" s="12" t="s">
        <v>11</v>
      </c>
      <c r="D17" s="8" t="s">
        <v>36</v>
      </c>
      <c r="E17" s="8" t="s">
        <v>33</v>
      </c>
      <c r="F17" s="10">
        <v>4057838810</v>
      </c>
      <c r="G17" s="9">
        <v>39619</v>
      </c>
      <c r="H17" s="8" t="str">
        <f>IF(LEFT(Youth[Address],2)="PO","Discard"," ")</f>
        <v xml:space="preserve"> </v>
      </c>
      <c r="I17" s="8" t="str">
        <f>TRIM(Youth[Address])</f>
        <v>240 Mulberry Drive</v>
      </c>
      <c r="J17" s="8" t="str">
        <f>PROPER(Youth[Town])</f>
        <v>Bristow</v>
      </c>
      <c r="K17" s="8" t="str">
        <f>UPPER(Youth[State])</f>
        <v>OK</v>
      </c>
      <c r="L17" s="8" t="str">
        <f>(Youth[Twn]&amp;", "&amp;Youth[St])</f>
        <v>Bristow, OK</v>
      </c>
    </row>
    <row r="18" spans="1:12" x14ac:dyDescent="0.2">
      <c r="A18" s="8" t="s">
        <v>75</v>
      </c>
      <c r="B18" s="8" t="s">
        <v>76</v>
      </c>
      <c r="C18" s="11" t="s">
        <v>12</v>
      </c>
      <c r="D18" s="8" t="s">
        <v>37</v>
      </c>
      <c r="E18" s="8" t="s">
        <v>33</v>
      </c>
      <c r="F18" s="10">
        <v>4052946043</v>
      </c>
      <c r="G18" s="9">
        <v>39815</v>
      </c>
      <c r="H18" s="8" t="str">
        <f>IF(LEFT(Youth[Address],2)="PO","Discard"," ")</f>
        <v xml:space="preserve"> </v>
      </c>
      <c r="I18" s="8" t="str">
        <f>TRIM(Youth[Address])</f>
        <v>60 Mill Pond Road</v>
      </c>
      <c r="J18" s="8" t="str">
        <f>PROPER(Youth[Town])</f>
        <v>Stroud</v>
      </c>
      <c r="K18" s="8" t="str">
        <f>UPPER(Youth[State])</f>
        <v>OK</v>
      </c>
      <c r="L18" s="8" t="str">
        <f>(Youth[Twn]&amp;", "&amp;Youth[St])</f>
        <v>Stroud, OK</v>
      </c>
    </row>
    <row r="19" spans="1:12" x14ac:dyDescent="0.2">
      <c r="A19" s="8" t="s">
        <v>77</v>
      </c>
      <c r="B19" s="8" t="s">
        <v>57</v>
      </c>
      <c r="C19" s="12" t="s">
        <v>125</v>
      </c>
      <c r="D19" s="8" t="s">
        <v>35</v>
      </c>
      <c r="E19" s="8" t="s">
        <v>33</v>
      </c>
      <c r="F19" s="10">
        <v>4058848098</v>
      </c>
      <c r="G19" s="9">
        <v>36923</v>
      </c>
      <c r="H19" s="8" t="str">
        <f>IF(LEFT(Youth[Address],2)="PO","Discard"," ")</f>
        <v xml:space="preserve"> </v>
      </c>
      <c r="I19" s="8" t="str">
        <f>TRIM(Youth[Address])</f>
        <v>216 Maplewood Drive</v>
      </c>
      <c r="J19" s="8" t="str">
        <f>PROPER(Youth[Town])</f>
        <v>Cushing</v>
      </c>
      <c r="K19" s="8" t="str">
        <f>UPPER(Youth[State])</f>
        <v>OK</v>
      </c>
      <c r="L19" s="8" t="str">
        <f>(Youth[Twn]&amp;", "&amp;Youth[St])</f>
        <v>Cushing, OK</v>
      </c>
    </row>
    <row r="20" spans="1:12" x14ac:dyDescent="0.2">
      <c r="A20" s="8" t="s">
        <v>78</v>
      </c>
      <c r="B20" s="8" t="s">
        <v>79</v>
      </c>
      <c r="C20" s="11" t="s">
        <v>13</v>
      </c>
      <c r="D20" s="8" t="s">
        <v>37</v>
      </c>
      <c r="E20" s="8" t="s">
        <v>33</v>
      </c>
      <c r="F20" s="10">
        <v>9185641644</v>
      </c>
      <c r="G20" s="9">
        <v>38888</v>
      </c>
      <c r="H20" s="8" t="str">
        <f>IF(LEFT(Youth[Address],2)="PO","Discard"," ")</f>
        <v>Discard</v>
      </c>
      <c r="I20" s="8" t="str">
        <f>TRIM(Youth[Address])</f>
        <v>PO Box 127</v>
      </c>
      <c r="J20" s="8" t="str">
        <f>PROPER(Youth[Town])</f>
        <v>Stroud</v>
      </c>
      <c r="K20" s="8" t="str">
        <f>UPPER(Youth[State])</f>
        <v>OK</v>
      </c>
      <c r="L20" s="8" t="str">
        <f>(Youth[Twn]&amp;", "&amp;Youth[St])</f>
        <v>Stroud, OK</v>
      </c>
    </row>
    <row r="21" spans="1:12" x14ac:dyDescent="0.2">
      <c r="A21" s="8" t="s">
        <v>80</v>
      </c>
      <c r="B21" s="8" t="s">
        <v>81</v>
      </c>
      <c r="C21" s="12" t="s">
        <v>14</v>
      </c>
      <c r="D21" s="8" t="s">
        <v>34</v>
      </c>
      <c r="E21" s="8" t="s">
        <v>33</v>
      </c>
      <c r="F21" s="10">
        <v>4055808289</v>
      </c>
      <c r="G21" s="9">
        <v>38889</v>
      </c>
      <c r="H21" s="8" t="str">
        <f>IF(LEFT(Youth[Address],2)="PO","Discard"," ")</f>
        <v xml:space="preserve"> </v>
      </c>
      <c r="I21" s="8" t="str">
        <f>TRIM(Youth[Address])</f>
        <v>16 Conch Road</v>
      </c>
      <c r="J21" s="8" t="str">
        <f>PROPER(Youth[Town])</f>
        <v>Drumright</v>
      </c>
      <c r="K21" s="8" t="str">
        <f>UPPER(Youth[State])</f>
        <v>OK</v>
      </c>
      <c r="L21" s="8" t="str">
        <f>(Youth[Twn]&amp;", "&amp;Youth[St])</f>
        <v>Drumright, OK</v>
      </c>
    </row>
    <row r="22" spans="1:12" x14ac:dyDescent="0.2">
      <c r="A22" s="8" t="s">
        <v>82</v>
      </c>
      <c r="B22" s="8" t="s">
        <v>83</v>
      </c>
      <c r="C22" s="11" t="s">
        <v>15</v>
      </c>
      <c r="D22" s="8" t="s">
        <v>36</v>
      </c>
      <c r="E22" s="8" t="s">
        <v>33</v>
      </c>
      <c r="F22" s="10">
        <v>4053513747</v>
      </c>
      <c r="G22" s="9">
        <v>38890</v>
      </c>
      <c r="H22" s="8" t="str">
        <f>IF(LEFT(Youth[Address],2)="PO","Discard"," ")</f>
        <v xml:space="preserve"> </v>
      </c>
      <c r="I22" s="8" t="str">
        <f>TRIM(Youth[Address])</f>
        <v>1 Elmcrest Avenue</v>
      </c>
      <c r="J22" s="8" t="str">
        <f>PROPER(Youth[Town])</f>
        <v>Bristow</v>
      </c>
      <c r="K22" s="8" t="str">
        <f>UPPER(Youth[State])</f>
        <v>OK</v>
      </c>
      <c r="L22" s="8" t="str">
        <f>(Youth[Twn]&amp;", "&amp;Youth[St])</f>
        <v>Bristow, OK</v>
      </c>
    </row>
    <row r="23" spans="1:12" x14ac:dyDescent="0.2">
      <c r="A23" s="8" t="s">
        <v>84</v>
      </c>
      <c r="B23" s="8" t="s">
        <v>85</v>
      </c>
      <c r="C23" s="12" t="s">
        <v>16</v>
      </c>
      <c r="D23" s="8" t="s">
        <v>34</v>
      </c>
      <c r="E23" s="8" t="s">
        <v>33</v>
      </c>
      <c r="F23" s="10">
        <v>4059418272</v>
      </c>
      <c r="G23" s="9">
        <v>39995</v>
      </c>
      <c r="H23" s="8" t="str">
        <f>IF(LEFT(Youth[Address],2)="PO","Discard"," ")</f>
        <v xml:space="preserve"> </v>
      </c>
      <c r="I23" s="8" t="str">
        <f>TRIM(Youth[Address])</f>
        <v>34 Morton Drive</v>
      </c>
      <c r="J23" s="8" t="str">
        <f>PROPER(Youth[Town])</f>
        <v>Drumright</v>
      </c>
      <c r="K23" s="8" t="str">
        <f>UPPER(Youth[State])</f>
        <v>OK</v>
      </c>
      <c r="L23" s="8" t="str">
        <f>(Youth[Twn]&amp;", "&amp;Youth[St])</f>
        <v>Drumright, OK</v>
      </c>
    </row>
    <row r="24" spans="1:12" x14ac:dyDescent="0.2">
      <c r="A24" s="8" t="s">
        <v>50</v>
      </c>
      <c r="B24" s="8" t="s">
        <v>86</v>
      </c>
      <c r="C24" s="11" t="s">
        <v>126</v>
      </c>
      <c r="D24" s="8" t="s">
        <v>37</v>
      </c>
      <c r="E24" s="8" t="s">
        <v>33</v>
      </c>
      <c r="F24" s="10">
        <v>9185493923</v>
      </c>
      <c r="G24" s="9">
        <v>39996</v>
      </c>
      <c r="H24" s="8" t="str">
        <f>IF(LEFT(Youth[Address],2)="PO","Discard"," ")</f>
        <v xml:space="preserve"> </v>
      </c>
      <c r="I24" s="8" t="str">
        <f>TRIM(Youth[Address])</f>
        <v>1337 Newton Street, NE</v>
      </c>
      <c r="J24" s="8" t="str">
        <f>PROPER(Youth[Town])</f>
        <v>Stroud</v>
      </c>
      <c r="K24" s="8" t="str">
        <f>UPPER(Youth[State])</f>
        <v>OK</v>
      </c>
      <c r="L24" s="8" t="str">
        <f>(Youth[Twn]&amp;", "&amp;Youth[St])</f>
        <v>Stroud, OK</v>
      </c>
    </row>
    <row r="25" spans="1:12" x14ac:dyDescent="0.2">
      <c r="A25" s="8" t="s">
        <v>87</v>
      </c>
      <c r="B25" s="8" t="s">
        <v>53</v>
      </c>
      <c r="C25" s="12" t="s">
        <v>17</v>
      </c>
      <c r="D25" s="8" t="s">
        <v>35</v>
      </c>
      <c r="E25" s="8" t="s">
        <v>33</v>
      </c>
      <c r="F25" s="10">
        <v>4053974586</v>
      </c>
      <c r="G25" s="9">
        <v>39499</v>
      </c>
      <c r="H25" s="8" t="str">
        <f>IF(LEFT(Youth[Address],2)="PO","Discard"," ")</f>
        <v xml:space="preserve"> </v>
      </c>
      <c r="I25" s="8" t="str">
        <f>TRIM(Youth[Address])</f>
        <v>929 Hopkins Hill Road</v>
      </c>
      <c r="J25" s="8" t="str">
        <f>PROPER(Youth[Town])</f>
        <v>Cushing</v>
      </c>
      <c r="K25" s="8" t="str">
        <f>UPPER(Youth[State])</f>
        <v>OK</v>
      </c>
      <c r="L25" s="8" t="str">
        <f>(Youth[Twn]&amp;", "&amp;Youth[St])</f>
        <v>Cushing, OK</v>
      </c>
    </row>
    <row r="26" spans="1:12" x14ac:dyDescent="0.2">
      <c r="A26" s="8" t="s">
        <v>88</v>
      </c>
      <c r="B26" s="8" t="s">
        <v>89</v>
      </c>
      <c r="C26" s="11" t="s">
        <v>127</v>
      </c>
      <c r="D26" s="8" t="s">
        <v>36</v>
      </c>
      <c r="E26" s="8" t="s">
        <v>33</v>
      </c>
      <c r="F26" s="10">
        <v>9184863933</v>
      </c>
      <c r="G26" s="9">
        <v>39210</v>
      </c>
      <c r="H26" s="8" t="str">
        <f>IF(LEFT(Youth[Address],2)="PO","Discard"," ")</f>
        <v xml:space="preserve"> </v>
      </c>
      <c r="I26" s="8" t="str">
        <f>TRIM(Youth[Address])</f>
        <v>2751 SE 114th Avenue</v>
      </c>
      <c r="J26" s="8" t="str">
        <f>PROPER(Youth[Town])</f>
        <v>Bristow</v>
      </c>
      <c r="K26" s="8" t="str">
        <f>UPPER(Youth[State])</f>
        <v>OK</v>
      </c>
      <c r="L26" s="8" t="str">
        <f>(Youth[Twn]&amp;", "&amp;Youth[St])</f>
        <v>Bristow, OK</v>
      </c>
    </row>
    <row r="27" spans="1:12" x14ac:dyDescent="0.2">
      <c r="A27" s="8" t="s">
        <v>90</v>
      </c>
      <c r="B27" s="8" t="s">
        <v>91</v>
      </c>
      <c r="C27" s="12" t="s">
        <v>18</v>
      </c>
      <c r="D27" s="8" t="s">
        <v>34</v>
      </c>
      <c r="E27" s="8" t="s">
        <v>33</v>
      </c>
      <c r="F27" s="10">
        <v>4059417315</v>
      </c>
      <c r="G27" s="9">
        <v>38524</v>
      </c>
      <c r="H27" s="8" t="str">
        <f>IF(LEFT(Youth[Address],2)="PO","Discard"," ")</f>
        <v xml:space="preserve"> </v>
      </c>
      <c r="I27" s="8" t="str">
        <f>TRIM(Youth[Address])</f>
        <v>105 Sefton Drive</v>
      </c>
      <c r="J27" s="8" t="str">
        <f>PROPER(Youth[Town])</f>
        <v>Drumright</v>
      </c>
      <c r="K27" s="8" t="str">
        <f>UPPER(Youth[State])</f>
        <v>OK</v>
      </c>
      <c r="L27" s="8" t="str">
        <f>(Youth[Twn]&amp;", "&amp;Youth[St])</f>
        <v>Drumright, OK</v>
      </c>
    </row>
    <row r="28" spans="1:12" x14ac:dyDescent="0.2">
      <c r="A28" s="8" t="s">
        <v>92</v>
      </c>
      <c r="B28" s="8" t="s">
        <v>51</v>
      </c>
      <c r="C28" s="11" t="s">
        <v>19</v>
      </c>
      <c r="D28" s="8" t="s">
        <v>34</v>
      </c>
      <c r="E28" s="8" t="s">
        <v>33</v>
      </c>
      <c r="F28" s="10">
        <v>5804571235</v>
      </c>
      <c r="G28" s="9">
        <v>36887</v>
      </c>
      <c r="H28" s="8" t="str">
        <f>IF(LEFT(Youth[Address],2)="PO","Discard"," ")</f>
        <v xml:space="preserve"> </v>
      </c>
      <c r="I28" s="8" t="str">
        <f>TRIM(Youth[Address])</f>
        <v>139 Edgewater Drive West</v>
      </c>
      <c r="J28" s="8" t="str">
        <f>PROPER(Youth[Town])</f>
        <v>Drumright</v>
      </c>
      <c r="K28" s="8" t="str">
        <f>UPPER(Youth[State])</f>
        <v>OK</v>
      </c>
      <c r="L28" s="8" t="str">
        <f>(Youth[Twn]&amp;", "&amp;Youth[St])</f>
        <v>Drumright, OK</v>
      </c>
    </row>
    <row r="29" spans="1:12" x14ac:dyDescent="0.2">
      <c r="A29" s="8" t="s">
        <v>93</v>
      </c>
      <c r="B29" s="8" t="s">
        <v>94</v>
      </c>
      <c r="C29" s="12" t="s">
        <v>20</v>
      </c>
      <c r="D29" s="8" t="s">
        <v>36</v>
      </c>
      <c r="E29" s="8" t="s">
        <v>33</v>
      </c>
      <c r="F29" s="10">
        <v>4057830349</v>
      </c>
      <c r="G29" s="9">
        <v>37796</v>
      </c>
      <c r="H29" s="8" t="str">
        <f>IF(LEFT(Youth[Address],2)="PO","Discard"," ")</f>
        <v xml:space="preserve"> </v>
      </c>
      <c r="I29" s="8" t="str">
        <f>TRIM(Youth[Address])</f>
        <v>265 Weathervane Road</v>
      </c>
      <c r="J29" s="8" t="str">
        <f>PROPER(Youth[Town])</f>
        <v>Bristow</v>
      </c>
      <c r="K29" s="8" t="str">
        <f>UPPER(Youth[State])</f>
        <v>OK</v>
      </c>
      <c r="L29" s="8" t="str">
        <f>(Youth[Twn]&amp;", "&amp;Youth[St])</f>
        <v>Bristow, OK</v>
      </c>
    </row>
    <row r="30" spans="1:12" x14ac:dyDescent="0.2">
      <c r="A30" s="8" t="s">
        <v>95</v>
      </c>
      <c r="B30" s="8" t="s">
        <v>96</v>
      </c>
      <c r="C30" s="11" t="s">
        <v>21</v>
      </c>
      <c r="D30" s="8" t="s">
        <v>34</v>
      </c>
      <c r="E30" s="8" t="s">
        <v>33</v>
      </c>
      <c r="F30" s="10">
        <v>4053643409</v>
      </c>
      <c r="G30" s="9">
        <v>38161</v>
      </c>
      <c r="H30" s="8" t="str">
        <f>IF(LEFT(Youth[Address],2)="PO","Discard"," ")</f>
        <v xml:space="preserve"> </v>
      </c>
      <c r="I30" s="8" t="str">
        <f>TRIM(Youth[Address])</f>
        <v>61 Sherman Avenue</v>
      </c>
      <c r="J30" s="8" t="str">
        <f>PROPER(Youth[Town])</f>
        <v>Drumright</v>
      </c>
      <c r="K30" s="8" t="str">
        <f>UPPER(Youth[State])</f>
        <v>OK</v>
      </c>
      <c r="L30" s="8" t="str">
        <f>(Youth[Twn]&amp;", "&amp;Youth[St])</f>
        <v>Drumright, OK</v>
      </c>
    </row>
    <row r="31" spans="1:12" x14ac:dyDescent="0.2">
      <c r="A31" s="8" t="s">
        <v>97</v>
      </c>
      <c r="B31" s="8" t="s">
        <v>98</v>
      </c>
      <c r="C31" s="12" t="s">
        <v>31</v>
      </c>
      <c r="D31" s="8" t="s">
        <v>34</v>
      </c>
      <c r="E31" s="8" t="s">
        <v>33</v>
      </c>
      <c r="F31" s="10">
        <v>4053646832</v>
      </c>
      <c r="G31" s="9">
        <v>38887</v>
      </c>
      <c r="H31" s="8" t="str">
        <f>IF(LEFT(Youth[Address],2)="PO","Discard"," ")</f>
        <v>Discard</v>
      </c>
      <c r="I31" s="8" t="str">
        <f>TRIM(Youth[Address])</f>
        <v>PO Box 132</v>
      </c>
      <c r="J31" s="8" t="str">
        <f>PROPER(Youth[Town])</f>
        <v>Drumright</v>
      </c>
      <c r="K31" s="8" t="str">
        <f>UPPER(Youth[State])</f>
        <v>OK</v>
      </c>
      <c r="L31" s="8" t="str">
        <f>(Youth[Twn]&amp;", "&amp;Youth[St])</f>
        <v>Drumright, OK</v>
      </c>
    </row>
    <row r="32" spans="1:12" x14ac:dyDescent="0.2">
      <c r="A32" s="8" t="s">
        <v>99</v>
      </c>
      <c r="B32" s="8" t="s">
        <v>100</v>
      </c>
      <c r="C32" s="11" t="s">
        <v>128</v>
      </c>
      <c r="D32" s="8" t="s">
        <v>34</v>
      </c>
      <c r="E32" s="8" t="s">
        <v>33</v>
      </c>
      <c r="F32" s="10">
        <v>4053646833</v>
      </c>
      <c r="G32" s="9">
        <v>37431</v>
      </c>
      <c r="H32" s="8" t="str">
        <f>IF(LEFT(Youth[Address],2)="PO","Discard"," ")</f>
        <v xml:space="preserve"> </v>
      </c>
      <c r="I32" s="8" t="str">
        <f>TRIM(Youth[Address])</f>
        <v>17 Wheaton Avenue</v>
      </c>
      <c r="J32" s="8" t="str">
        <f>PROPER(Youth[Town])</f>
        <v>Drumright</v>
      </c>
      <c r="K32" s="8" t="str">
        <f>UPPER(Youth[State])</f>
        <v>OK</v>
      </c>
      <c r="L32" s="8" t="str">
        <f>(Youth[Twn]&amp;", "&amp;Youth[St])</f>
        <v>Drumright, OK</v>
      </c>
    </row>
    <row r="33" spans="1:12" x14ac:dyDescent="0.2">
      <c r="A33" s="8" t="s">
        <v>101</v>
      </c>
      <c r="B33" s="8" t="s">
        <v>81</v>
      </c>
      <c r="C33" s="12" t="s">
        <v>30</v>
      </c>
      <c r="D33" s="8" t="s">
        <v>35</v>
      </c>
      <c r="E33" s="8" t="s">
        <v>33</v>
      </c>
      <c r="F33" s="10">
        <v>4054834659</v>
      </c>
      <c r="G33" s="9">
        <v>37432</v>
      </c>
      <c r="H33" s="8" t="str">
        <f>IF(LEFT(Youth[Address],2)="PO","Discard"," ")</f>
        <v>Discard</v>
      </c>
      <c r="I33" s="8" t="str">
        <f>TRIM(Youth[Address])</f>
        <v>PO Box 443</v>
      </c>
      <c r="J33" s="8" t="str">
        <f>PROPER(Youth[Town])</f>
        <v>Cushing</v>
      </c>
      <c r="K33" s="8" t="str">
        <f>UPPER(Youth[State])</f>
        <v>OK</v>
      </c>
      <c r="L33" s="8" t="str">
        <f>(Youth[Twn]&amp;", "&amp;Youth[St])</f>
        <v>Cushing, OK</v>
      </c>
    </row>
    <row r="34" spans="1:12" x14ac:dyDescent="0.2">
      <c r="A34" s="8" t="s">
        <v>102</v>
      </c>
      <c r="B34" s="8" t="s">
        <v>103</v>
      </c>
      <c r="C34" s="11" t="s">
        <v>22</v>
      </c>
      <c r="D34" s="8" t="s">
        <v>36</v>
      </c>
      <c r="E34" s="8" t="s">
        <v>33</v>
      </c>
      <c r="F34" s="10">
        <v>4053537142</v>
      </c>
      <c r="G34" s="9">
        <v>38818</v>
      </c>
      <c r="H34" s="8" t="str">
        <f>IF(LEFT(Youth[Address],2)="PO","Discard"," ")</f>
        <v xml:space="preserve"> </v>
      </c>
      <c r="I34" s="8" t="str">
        <f>TRIM(Youth[Address])</f>
        <v>1 Wenscott Lane</v>
      </c>
      <c r="J34" s="8" t="str">
        <f>PROPER(Youth[Town])</f>
        <v>Bristow</v>
      </c>
      <c r="K34" s="8" t="str">
        <f>UPPER(Youth[State])</f>
        <v>OK</v>
      </c>
      <c r="L34" s="8" t="str">
        <f>(Youth[Twn]&amp;", "&amp;Youth[St])</f>
        <v>Bristow, OK</v>
      </c>
    </row>
    <row r="35" spans="1:12" x14ac:dyDescent="0.2">
      <c r="A35" s="8" t="s">
        <v>104</v>
      </c>
      <c r="B35" s="8" t="s">
        <v>105</v>
      </c>
      <c r="C35" s="12" t="s">
        <v>23</v>
      </c>
      <c r="D35" s="8" t="s">
        <v>36</v>
      </c>
      <c r="E35" s="8" t="s">
        <v>33</v>
      </c>
      <c r="F35" s="10">
        <v>4053531422</v>
      </c>
      <c r="G35" s="9">
        <v>38819</v>
      </c>
      <c r="H35" s="8" t="str">
        <f>IF(LEFT(Youth[Address],2)="PO","Discard"," ")</f>
        <v xml:space="preserve"> </v>
      </c>
      <c r="I35" s="8" t="str">
        <f>TRIM(Youth[Address])</f>
        <v>10 Tanglewood Lane, #115</v>
      </c>
      <c r="J35" s="8" t="str">
        <f>PROPER(Youth[Town])</f>
        <v>Bristow</v>
      </c>
      <c r="K35" s="8" t="str">
        <f>UPPER(Youth[State])</f>
        <v>OK</v>
      </c>
      <c r="L35" s="8" t="str">
        <f>(Youth[Twn]&amp;", "&amp;Youth[St])</f>
        <v>Bristow, OK</v>
      </c>
    </row>
    <row r="36" spans="1:12" x14ac:dyDescent="0.2">
      <c r="A36" s="8" t="s">
        <v>106</v>
      </c>
      <c r="B36" s="8" t="s">
        <v>107</v>
      </c>
      <c r="C36" s="11" t="s">
        <v>24</v>
      </c>
      <c r="D36" s="8" t="s">
        <v>35</v>
      </c>
      <c r="E36" s="8" t="s">
        <v>33</v>
      </c>
      <c r="F36" s="10">
        <v>4057838806</v>
      </c>
      <c r="G36" s="9">
        <v>37070</v>
      </c>
      <c r="H36" s="8" t="str">
        <f>IF(LEFT(Youth[Address],2)="PO","Discard"," ")</f>
        <v xml:space="preserve"> </v>
      </c>
      <c r="I36" s="8" t="str">
        <f>TRIM(Youth[Address])</f>
        <v>1821 Mooresfield Road</v>
      </c>
      <c r="J36" s="8" t="str">
        <f>PROPER(Youth[Town])</f>
        <v>Cushing</v>
      </c>
      <c r="K36" s="8" t="str">
        <f>UPPER(Youth[State])</f>
        <v>OK</v>
      </c>
      <c r="L36" s="8" t="str">
        <f>(Youth[Twn]&amp;", "&amp;Youth[St])</f>
        <v>Cushing, OK</v>
      </c>
    </row>
    <row r="37" spans="1:12" x14ac:dyDescent="0.2">
      <c r="A37" s="8" t="s">
        <v>108</v>
      </c>
      <c r="B37" s="8" t="s">
        <v>109</v>
      </c>
      <c r="C37" s="12" t="s">
        <v>25</v>
      </c>
      <c r="D37" s="8" t="s">
        <v>34</v>
      </c>
      <c r="E37" s="8" t="s">
        <v>33</v>
      </c>
      <c r="F37" s="10">
        <v>4057323348</v>
      </c>
      <c r="G37" s="9">
        <v>38372</v>
      </c>
      <c r="H37" s="8" t="str">
        <f>IF(LEFT(Youth[Address],2)="PO","Discard"," ")</f>
        <v xml:space="preserve"> </v>
      </c>
      <c r="I37" s="8" t="str">
        <f>TRIM(Youth[Address])</f>
        <v>334 Chatham Circle</v>
      </c>
      <c r="J37" s="8" t="str">
        <f>PROPER(Youth[Town])</f>
        <v>Drumright</v>
      </c>
      <c r="K37" s="8" t="str">
        <f>UPPER(Youth[State])</f>
        <v>OK</v>
      </c>
      <c r="L37" s="8" t="str">
        <f>(Youth[Twn]&amp;", "&amp;Youth[St])</f>
        <v>Drumright, OK</v>
      </c>
    </row>
    <row r="38" spans="1:12" x14ac:dyDescent="0.2">
      <c r="A38" s="8" t="s">
        <v>110</v>
      </c>
      <c r="B38" s="8" t="s">
        <v>111</v>
      </c>
      <c r="C38" s="11" t="s">
        <v>26</v>
      </c>
      <c r="D38" s="8" t="s">
        <v>35</v>
      </c>
      <c r="E38" s="8" t="s">
        <v>33</v>
      </c>
      <c r="F38" s="10">
        <v>4057323349</v>
      </c>
      <c r="G38" s="9">
        <v>38523</v>
      </c>
      <c r="H38" s="8" t="str">
        <f>IF(LEFT(Youth[Address],2)="PO","Discard"," ")</f>
        <v xml:space="preserve"> </v>
      </c>
      <c r="I38" s="8" t="str">
        <f>TRIM(Youth[Address])</f>
        <v>716 Magnolia Place, S. E.</v>
      </c>
      <c r="J38" s="8" t="str">
        <f>PROPER(Youth[Town])</f>
        <v>Cushing</v>
      </c>
      <c r="K38" s="8" t="str">
        <f>UPPER(Youth[State])</f>
        <v>OK</v>
      </c>
      <c r="L38" s="8" t="str">
        <f>(Youth[Twn]&amp;", "&amp;Youth[St])</f>
        <v>Cushing, OK</v>
      </c>
    </row>
    <row r="39" spans="1:12" x14ac:dyDescent="0.2">
      <c r="A39" s="8" t="s">
        <v>112</v>
      </c>
      <c r="B39" s="8" t="s">
        <v>113</v>
      </c>
      <c r="C39" s="12" t="s">
        <v>29</v>
      </c>
      <c r="D39" s="8" t="s">
        <v>35</v>
      </c>
      <c r="E39" s="8" t="s">
        <v>33</v>
      </c>
      <c r="F39" s="10">
        <v>9182816538</v>
      </c>
      <c r="G39" s="9">
        <v>37431</v>
      </c>
      <c r="H39" s="8" t="str">
        <f>IF(LEFT(Youth[Address],2)="PO","Discard"," ")</f>
        <v>Discard</v>
      </c>
      <c r="I39" s="8" t="str">
        <f>TRIM(Youth[Address])</f>
        <v>PO Box 1245</v>
      </c>
      <c r="J39" s="8" t="str">
        <f>PROPER(Youth[Town])</f>
        <v>Cushing</v>
      </c>
      <c r="K39" s="8" t="str">
        <f>UPPER(Youth[State])</f>
        <v>OK</v>
      </c>
      <c r="L39" s="8" t="str">
        <f>(Youth[Twn]&amp;", "&amp;Youth[St])</f>
        <v>Cushing, OK</v>
      </c>
    </row>
    <row r="40" spans="1:12" x14ac:dyDescent="0.2">
      <c r="A40" s="8" t="s">
        <v>114</v>
      </c>
      <c r="B40" s="8" t="s">
        <v>61</v>
      </c>
      <c r="C40" s="13" t="s">
        <v>14</v>
      </c>
      <c r="D40" s="8" t="s">
        <v>34</v>
      </c>
      <c r="E40" s="8" t="s">
        <v>33</v>
      </c>
      <c r="F40" s="10">
        <v>4055808289</v>
      </c>
      <c r="G40" s="9">
        <v>38051</v>
      </c>
      <c r="H40" s="8" t="str">
        <f>IF(LEFT(Youth[Address],2)="PO","Discard"," ")</f>
        <v xml:space="preserve"> </v>
      </c>
      <c r="I40" s="8" t="str">
        <f>TRIM(Youth[Address])</f>
        <v>16 Conch Road</v>
      </c>
      <c r="J40" s="8" t="str">
        <f>PROPER(Youth[Town])</f>
        <v>Drumright</v>
      </c>
      <c r="K40" s="8" t="str">
        <f>UPPER(Youth[State])</f>
        <v>OK</v>
      </c>
      <c r="L40" s="8" t="str">
        <f>(Youth[Twn]&amp;", "&amp;Youth[St])</f>
        <v>Drumright, OK</v>
      </c>
    </row>
  </sheetData>
  <phoneticPr fontId="1" type="noConversion"/>
  <pageMargins left="0.75" right="0.75" top="1" bottom="1" header="0.5" footer="0.5"/>
  <pageSetup orientation="portrait" verticalDpi="1200" r:id="rId1"/>
  <headerFooter alignWithMargins="0">
    <oddHeader>&amp;A</oddHeader>
    <oddFooter>Page &amp;P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2007-04-10T17:20:40Z</outs:dateTime>
      <outs:isPinned>true</outs:isPinned>
    </outs:relatedDate>
    <outs:relatedDate>
      <outs:type>2</outs:type>
      <outs:displayName>Created</outs:displayName>
      <outs:dateTime>2007-03-16T20:12:42Z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Roy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Roy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CC6638B-C6A3-4D85-84FB-C712384E7AF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Youth Players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</dc:creator>
  <cp:lastModifiedBy>Ana Julia</cp:lastModifiedBy>
  <cp:lastPrinted>2013-07-23T17:08:58Z</cp:lastPrinted>
  <dcterms:created xsi:type="dcterms:W3CDTF">2007-03-16T20:12:42Z</dcterms:created>
  <dcterms:modified xsi:type="dcterms:W3CDTF">2013-07-23T17:09:16Z</dcterms:modified>
</cp:coreProperties>
</file>